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/>
  </bookViews>
  <sheets>
    <sheet name="2025" sheetId="2" r:id="rId1"/>
  </sheets>
  <definedNames>
    <definedName name="_xlnm._FilterDatabase" localSheetId="0" hidden="1">'2025'!$A$11:$ALU$109</definedName>
    <definedName name="Print_Titles" localSheetId="0">'2025'!$A:$K,'2025'!$6:$7</definedName>
    <definedName name="_xlnm.Print_Area" localSheetId="0">'2025'!$A$1:$AD$104</definedName>
  </definedNames>
  <calcPr calcId="125725"/>
</workbook>
</file>

<file path=xl/calcChain.xml><?xml version="1.0" encoding="utf-8"?>
<calcChain xmlns="http://schemas.openxmlformats.org/spreadsheetml/2006/main">
  <c r="K89" i="2"/>
  <c r="J101"/>
  <c r="J102" s="1"/>
  <c r="K71"/>
  <c r="K14"/>
  <c r="K80"/>
  <c r="K96"/>
  <c r="K61"/>
  <c r="K62"/>
  <c r="K63"/>
  <c r="K64"/>
  <c r="K65"/>
  <c r="K66"/>
  <c r="K70"/>
  <c r="K72"/>
  <c r="K73"/>
  <c r="K74"/>
  <c r="K75"/>
  <c r="K81"/>
  <c r="K82"/>
  <c r="K83"/>
  <c r="K84"/>
  <c r="H85"/>
  <c r="I85"/>
  <c r="J85"/>
  <c r="G85"/>
  <c r="H100"/>
  <c r="I100"/>
  <c r="J100"/>
  <c r="G100"/>
  <c r="K97"/>
  <c r="K98"/>
  <c r="K99"/>
  <c r="K95"/>
  <c r="H93"/>
  <c r="I93"/>
  <c r="J93"/>
  <c r="G93"/>
  <c r="K88"/>
  <c r="K90"/>
  <c r="K91"/>
  <c r="K92"/>
  <c r="K87"/>
  <c r="K52"/>
  <c r="K53"/>
  <c r="K54"/>
  <c r="K55"/>
  <c r="K56"/>
  <c r="K57"/>
  <c r="K51"/>
  <c r="K41"/>
  <c r="K42"/>
  <c r="K43"/>
  <c r="K44"/>
  <c r="K45"/>
  <c r="K46"/>
  <c r="K47"/>
  <c r="K48"/>
  <c r="K40"/>
  <c r="K24"/>
  <c r="K25"/>
  <c r="K26"/>
  <c r="K27"/>
  <c r="K28"/>
  <c r="K29"/>
  <c r="K30"/>
  <c r="K31"/>
  <c r="K32"/>
  <c r="K34"/>
  <c r="K36"/>
  <c r="K37"/>
  <c r="K23"/>
  <c r="K19"/>
  <c r="K20"/>
  <c r="K13"/>
  <c r="K15"/>
  <c r="K16"/>
  <c r="K17"/>
  <c r="K18"/>
  <c r="H102"/>
  <c r="H76"/>
  <c r="I76"/>
  <c r="J76"/>
  <c r="G76"/>
  <c r="H49"/>
  <c r="I49"/>
  <c r="J49"/>
  <c r="G49"/>
  <c r="K93" l="1"/>
  <c r="K100"/>
  <c r="K49"/>
  <c r="K79" l="1"/>
  <c r="K78"/>
  <c r="K69"/>
  <c r="K76" s="1"/>
  <c r="J35"/>
  <c r="K35" s="1"/>
  <c r="J33"/>
  <c r="K33" s="1"/>
  <c r="K85" l="1"/>
  <c r="K12"/>
  <c r="K11"/>
  <c r="J67" l="1"/>
  <c r="H58"/>
  <c r="I58"/>
  <c r="G58"/>
  <c r="G102"/>
  <c r="I101"/>
  <c r="I67"/>
  <c r="H67"/>
  <c r="G67"/>
  <c r="K60"/>
  <c r="K67" s="1"/>
  <c r="AKW50"/>
  <c r="AKW49"/>
  <c r="I38"/>
  <c r="H38"/>
  <c r="G38"/>
  <c r="J21"/>
  <c r="I21"/>
  <c r="H21"/>
  <c r="G21"/>
  <c r="I102" l="1"/>
  <c r="I103" s="1"/>
  <c r="K101"/>
  <c r="K102" s="1"/>
  <c r="G103"/>
  <c r="H103"/>
  <c r="K58"/>
  <c r="J58"/>
  <c r="ALA14"/>
  <c r="K21"/>
  <c r="J38"/>
  <c r="K38"/>
  <c r="J103" l="1"/>
  <c r="K103"/>
</calcChain>
</file>

<file path=xl/sharedStrings.xml><?xml version="1.0" encoding="utf-8"?>
<sst xmlns="http://schemas.openxmlformats.org/spreadsheetml/2006/main" count="470" uniqueCount="281">
  <si>
    <t xml:space="preserve">Приложение к распоряжению Департамента по культуре Томской области  </t>
  </si>
  <si>
    <t>от_______________ №________________</t>
  </si>
  <si>
    <t>№</t>
  </si>
  <si>
    <t>Наименование раздела, мероприятия</t>
  </si>
  <si>
    <t>Сроки проведения мероприятия</t>
  </si>
  <si>
    <t>Срок финанси-рования мероприятия</t>
  </si>
  <si>
    <t>Исполнитель</t>
  </si>
  <si>
    <t>Ответственное лицо</t>
  </si>
  <si>
    <t>Показатель результативности предоставления субсидии на иные цели</t>
  </si>
  <si>
    <t>1кв.</t>
  </si>
  <si>
    <t>2 кв.</t>
  </si>
  <si>
    <t>3кв.</t>
  </si>
  <si>
    <t>4кв.</t>
  </si>
  <si>
    <t>Итого</t>
  </si>
  <si>
    <t>наменование, ед измерения</t>
  </si>
  <si>
    <t>значение</t>
  </si>
  <si>
    <t>Развитие музейного дела в Томской области</t>
  </si>
  <si>
    <t>1.</t>
  </si>
  <si>
    <t>1.1.</t>
  </si>
  <si>
    <t>ОГАУК "ДНТ "Авангард"</t>
  </si>
  <si>
    <t>количество посетителей мероприятия (ед.)</t>
  </si>
  <si>
    <t>1.2.</t>
  </si>
  <si>
    <t>1.3.</t>
  </si>
  <si>
    <t>1.4.</t>
  </si>
  <si>
    <t>количество посетителей мероприятия (чел.)</t>
  </si>
  <si>
    <t>1.5.</t>
  </si>
  <si>
    <t>1.6.</t>
  </si>
  <si>
    <t>1.9.</t>
  </si>
  <si>
    <t>Организация и проведение Областного праздника Хлеба в с. Кожевниково</t>
  </si>
  <si>
    <t>1.10.</t>
  </si>
  <si>
    <t>ОГАУК "Томская областная государственная филармония"</t>
  </si>
  <si>
    <t>количество организованных мероприятий (ед.)</t>
  </si>
  <si>
    <t xml:space="preserve">Организация и проведение торжественного концерта в честь  празднования Дня народного единства </t>
  </si>
  <si>
    <t>ОГАУК "ТОКМ им. М.Б.Шатилова"</t>
  </si>
  <si>
    <t>Курто Е.В.
Зоркальцева С.И.</t>
  </si>
  <si>
    <t>Организация и проведение фестиваля "Праздник охотника "Большой Амикан" в Верхнекетском районе</t>
  </si>
  <si>
    <t>ВСЕГО:</t>
  </si>
  <si>
    <t>2.</t>
  </si>
  <si>
    <t>2.1.</t>
  </si>
  <si>
    <t xml:space="preserve">Организация участия студентов и учащихся учреждений художественного образования во всероссийских и международных фестивалях и конкурсах, в том числе участие в концерте Детского хора России в г. Москве </t>
  </si>
  <si>
    <t>ОГОАУ ДПО "ТОИУМЦКИ"</t>
  </si>
  <si>
    <t>2.2.</t>
  </si>
  <si>
    <t>количество участников мероприятия (ед.)</t>
  </si>
  <si>
    <t>2.3.</t>
  </si>
  <si>
    <t>2.4.</t>
  </si>
  <si>
    <t>ОГАПОУ "ТМК имени Э.В. Денисова"</t>
  </si>
  <si>
    <t>Дикович И.Б.
Смирнова М.П.</t>
  </si>
  <si>
    <t>2.5.</t>
  </si>
  <si>
    <t>Организация и проведение областной олимпиады по музыкально-теоретическим дисциплинам</t>
  </si>
  <si>
    <t>ОГАУК ТО ТЮЗ</t>
  </si>
  <si>
    <t>Дикович И.Б.
Железчиков В.П.</t>
  </si>
  <si>
    <t>2.12.</t>
  </si>
  <si>
    <t>2.13.</t>
  </si>
  <si>
    <t>количество получателей стипендий (чел.)</t>
  </si>
  <si>
    <t>3.</t>
  </si>
  <si>
    <t>ОГАУК "Дом искусств"</t>
  </si>
  <si>
    <t>4.</t>
  </si>
  <si>
    <t>Развитие театрально-концертной деятельности в Томской области</t>
  </si>
  <si>
    <t>4.1.</t>
  </si>
  <si>
    <t>4.3.</t>
  </si>
  <si>
    <t>4.6.</t>
  </si>
  <si>
    <t>5.</t>
  </si>
  <si>
    <t>Развитие библиотечного дела в Томской области</t>
  </si>
  <si>
    <t>5.1.</t>
  </si>
  <si>
    <t>ОГАУК "ТОДЮБ"</t>
  </si>
  <si>
    <t>Курто Е.В.
Разумнова В.П.</t>
  </si>
  <si>
    <t>5.2.</t>
  </si>
  <si>
    <t>Проведение Областного ежегодного фестиваля "Томская книга"</t>
  </si>
  <si>
    <t>ОГАУК "ТОУНБ им.А.С.Пушкина"</t>
  </si>
  <si>
    <t xml:space="preserve">Курто Е. В. 
Барабанщикова Н.М. </t>
  </si>
  <si>
    <t>1000</t>
  </si>
  <si>
    <t>5.3.</t>
  </si>
  <si>
    <t>Организация и проведение Международного фестиваля-конкурса детского и молодежного литературного творчества "Устами детей говорит мир"</t>
  </si>
  <si>
    <t>5.4.</t>
  </si>
  <si>
    <t>Организация и проведение выездных библиотечно-культурных десантов и флэш-мобов в районах области с участием томских писателей "Будь на волне, читай!"</t>
  </si>
  <si>
    <t>100</t>
  </si>
  <si>
    <t>500</t>
  </si>
  <si>
    <t>6.</t>
  </si>
  <si>
    <t>Развитие выставочной деятельности в Томской области</t>
  </si>
  <si>
    <t>ОГАУК "ТОХМ"</t>
  </si>
  <si>
    <t>Курто Е.В.
Васенькин Н.В.</t>
  </si>
  <si>
    <t>Организация и проведение областной выставки-конкурса народного художественного творчества "Ремёсла Томского края"</t>
  </si>
  <si>
    <t>Организация и проведение Межрегионального фестиваля "Мир авторских кукол"</t>
  </si>
  <si>
    <t>7.</t>
  </si>
  <si>
    <t>7.1.</t>
  </si>
  <si>
    <t>7.2.</t>
  </si>
  <si>
    <t>7.3.</t>
  </si>
  <si>
    <t>7.4.</t>
  </si>
  <si>
    <t>ИТОГО Календарный план:</t>
  </si>
  <si>
    <t>лишнее</t>
  </si>
  <si>
    <t>Финансирование из областного бюджета, в т.ч. по кварталам в руб.</t>
  </si>
  <si>
    <t>на 02.02.2023</t>
  </si>
  <si>
    <t>на 16.02.2023</t>
  </si>
  <si>
    <t>на 07.03.2023</t>
  </si>
  <si>
    <t>было</t>
  </si>
  <si>
    <t>стало</t>
  </si>
  <si>
    <t>на п. 8</t>
  </si>
  <si>
    <t>Федотова Т.С.
Серяков В.В.</t>
  </si>
  <si>
    <t>количество посетителей мероприятия (ед.)/количество организованных мероприятий (ед.)/ количество участников мероприятия (ед.)</t>
  </si>
  <si>
    <t>80000 / 4/ 161</t>
  </si>
  <si>
    <t>меняем наименование, показатель и - 750т.р. На п. 8</t>
  </si>
  <si>
    <t>добавили 150,0</t>
  </si>
  <si>
    <t>заменено наименование и ответственное лицо</t>
  </si>
  <si>
    <t>Организация и проведение межрегионального фестиваля национальных  культур "Праздник Нового Солнца на Яновом хуторе" в д. Березовка, Первомайский район</t>
  </si>
  <si>
    <t>снимаем -250 т.р. На п. 8</t>
  </si>
  <si>
    <t>добавили 200 т.р. С п. 8</t>
  </si>
  <si>
    <t>Дикович И.Б.
Грачева С.Г.</t>
  </si>
  <si>
    <t>Пока ставим на УМЦКИ</t>
  </si>
  <si>
    <t>Организация и проведение Областного конкурса патриотической песни (эстрадный и народный вокал)</t>
  </si>
  <si>
    <t>ОГАПОУ "ТГККИ"</t>
  </si>
  <si>
    <t>ОГОАУ ДПО "ТОУИМЦКИ"</t>
  </si>
  <si>
    <t>Мансурова А.В.
Сидоров А.А.</t>
  </si>
  <si>
    <t>Мансурова А.В.
Чабовская Н.И.</t>
  </si>
  <si>
    <t>Организация поездок детей Александровского района и Городского округа Стрежевой на областные фестивали и конкурсы в г.Томск</t>
  </si>
  <si>
    <t>Организация и проведение Областного конкурса на получение стипендии Губернатора Томской области в области художественного образования</t>
  </si>
  <si>
    <t>Грачева С.Г.</t>
  </si>
  <si>
    <t xml:space="preserve">Организация и проведение праздничного концерта, посвященного Дню защитника Отечества </t>
  </si>
  <si>
    <t>Организация и проведение праздничного концерта, посвященного Дню воссоединения Крыма с Россией</t>
  </si>
  <si>
    <t>Организация и проведение торжественного мероприятия, посвященного Дню России</t>
  </si>
  <si>
    <t>Организация и проведение митинга-концерта, посвященного празднику Весны и Труда</t>
  </si>
  <si>
    <t>сняли 1750</t>
  </si>
  <si>
    <t>Организация и проведение социокультурного публичного проекта «Читаем вместе, читаем вслух»</t>
  </si>
  <si>
    <t>изменено наименование</t>
  </si>
  <si>
    <t>Федотова Т.С.
Соловий Д.М.</t>
  </si>
  <si>
    <t>ОГАУК "ТО РНД"</t>
  </si>
  <si>
    <t>Федотова Т.С.
Гейер А.В.</t>
  </si>
  <si>
    <t>количество созданных экспозиций (ед.)/количество посетителей мероприятия (ед.)</t>
  </si>
  <si>
    <t>1/150</t>
  </si>
  <si>
    <t>изменилось мероприятие</t>
  </si>
  <si>
    <t>сняли 52,05</t>
  </si>
  <si>
    <t>сняли 2300</t>
  </si>
  <si>
    <t>меняем наименование и 1 800,0 тыс. руб. снимаем</t>
  </si>
  <si>
    <t>7.5.</t>
  </si>
  <si>
    <t>7.6.</t>
  </si>
  <si>
    <t>7.7.</t>
  </si>
  <si>
    <t>снимаем 1000,0 на Амикан (п.1.15), 5000 с КП на модель. Библиотеки, увеличиваем на 0,00611</t>
  </si>
  <si>
    <t>исключили 943,76609 с КП (музей НКВД)</t>
  </si>
  <si>
    <t>сняли 50,0 т. р. на  п. 2.16.</t>
  </si>
  <si>
    <t>Добавили 6 361,37901, сняли 386,93264 и 448,5 т.р.</t>
  </si>
  <si>
    <t>добавили 100т.р., сняли с КП 5800 т.р., добавляем 15,38</t>
  </si>
  <si>
    <t>Добавляем 19,23264 и 1800</t>
  </si>
  <si>
    <t>снять 3,65 на п. 3.3, добавляем 1,44 и 29,5532</t>
  </si>
  <si>
    <t>снимаем с КП 679,61443</t>
  </si>
  <si>
    <t>снимаем с КП 2097,30, сняли 150 на Шумбрат</t>
  </si>
  <si>
    <t>сняли на п. 7.6 150,0 т.р.; Добавили 20 т.р. с п. 1.16; Добавили 1,593 т. р. с п. 6.4; Добавили 200 т.р. с п.1.12</t>
  </si>
  <si>
    <t>сняли 4 на п.3.3; добавили 30,1 с п. 2.14.</t>
  </si>
  <si>
    <t>сняли 315 т.р. на п. 7.7., сняли 199 т.р. на п. 3.8., сняли  1000 т. р. на п. 1.18.; сняли 200 т.р. На п. 1.8.</t>
  </si>
  <si>
    <t>добавляем с п. 1.2. +750 т.р.; с п. 1.4. + 250 т.р.; с п. 7.6. + 3.125, с п. 5.7. +233,2</t>
  </si>
  <si>
    <t>В КП добавлено</t>
  </si>
  <si>
    <t>нет нужной КВР, ставить через ДФ ТО, поэтому пока убираем</t>
  </si>
  <si>
    <t xml:space="preserve">                                     КАЛЕНДАРНЫЙ ПЛАН ПРОВЕДЕНИЯ МЕРОПРИЯТИЙ В ОБЛАСТИ КУЛЬТУРЫ НА 2025 ГОД</t>
  </si>
  <si>
    <t>1.7</t>
  </si>
  <si>
    <t>Организация и проведение областного фестиваля удмуртской культуры "Гербер", с.Нижняя тига, Чаинский район</t>
  </si>
  <si>
    <t>1.8</t>
  </si>
  <si>
    <t>Организация и проведение межрегионального фестиваля исторической реконструкции "Семилуженское поле", с.Семилужки, Томский район</t>
  </si>
  <si>
    <t>Поддержка одаренных детей (Перечень профессионально значимых конкурсных мероприятий сферы культуры по поддержке молодых дарований на территории Томской области)</t>
  </si>
  <si>
    <t>Организация и проведение Всероссийского конкурса исполнителей на народных инструментах имени В.Т.Феоктистова</t>
  </si>
  <si>
    <t>Организация и проведение Областного фестиваля детских самодеятельных театральных коллективов «Майский жук»</t>
  </si>
  <si>
    <t>2.6</t>
  </si>
  <si>
    <t>2.7</t>
  </si>
  <si>
    <t>2.8</t>
  </si>
  <si>
    <t>2.9</t>
  </si>
  <si>
    <t>2.10</t>
  </si>
  <si>
    <t>Организация и проведение открытого межрегионального конкурса юных композиторов "EDES" в рамках международного конкурса "молодых композиторов имени Э.В.Денисова"</t>
  </si>
  <si>
    <t>2.11</t>
  </si>
  <si>
    <t>Государственные праздники, юбилейные и крупномасштабные события</t>
  </si>
  <si>
    <t>3.1</t>
  </si>
  <si>
    <t>3.2</t>
  </si>
  <si>
    <t>3.3</t>
  </si>
  <si>
    <t>3.4</t>
  </si>
  <si>
    <t>3.5</t>
  </si>
  <si>
    <t>3.6</t>
  </si>
  <si>
    <t>3.8</t>
  </si>
  <si>
    <t>Организация и проведение юбилейного мероприятия, в связи с 195-летием ТОУНБ им.А.С.Пушкина.Научно-практическая конференция "Проекты библиотек как инструмент в системе патриотического воспитания гражданина"</t>
  </si>
  <si>
    <t>3.9</t>
  </si>
  <si>
    <t>Организация и проведение мероприятия, в связи с 55-летием ОГОАУ ДПО "ТОУИМЦКИ"</t>
  </si>
  <si>
    <t>Организация участия ОГАУК "Театр драмы" в межрегиональной программе "Большие гастроли"</t>
  </si>
  <si>
    <t>Организация и проведение конкурса профессионального мастерства "Лучший молодой библиотекарь Томской области!"</t>
  </si>
  <si>
    <t>Организация и проведение всероссийской научно-практической конференции по актуальным вопросам развития детско-юношеских библиотек</t>
  </si>
  <si>
    <t>Персональная выставка первого вице-президента Российской академии художеств, заслуженного художника Российской Федерации - В.Г. Калинина</t>
  </si>
  <si>
    <t>Организация и проведение XXV областной молодежной выставки -конкурса "Регион-70"</t>
  </si>
  <si>
    <t>Поддержка деятельности творческих союзов и иных творческих инииатив</t>
  </si>
  <si>
    <t xml:space="preserve">Резерв софинансирования грантов, поддержанных МК РФ, возникающих в течение года </t>
  </si>
  <si>
    <t xml:space="preserve">Организация мероприятия по проведению независимой оценки качества условий оказания услуг организациями культуры </t>
  </si>
  <si>
    <t>Департамент по культуре Томской области</t>
  </si>
  <si>
    <t>Шагова Е.М.</t>
  </si>
  <si>
    <t>Размещение информации о результатах проведения независимой оценки качества условий оказания услуг организациями культуры  учреждений культуры Томской области</t>
  </si>
  <si>
    <t>количество информационных  материалов (ед.)</t>
  </si>
  <si>
    <t>Поддержка деятелей культуры</t>
  </si>
  <si>
    <t>количество получателей поддержки (чел.)</t>
  </si>
  <si>
    <t>Организация и проведение Губернаторской литературной премии</t>
  </si>
  <si>
    <t>Организация и проведение Координационного Совета по культуре Томской области, подведение итогов 2025 года</t>
  </si>
  <si>
    <t>Организация и проведение Координационного Совета по культуре в рамках "Сибирское соглашение"</t>
  </si>
  <si>
    <t xml:space="preserve">Развитие креативных индустрий </t>
  </si>
  <si>
    <t>Уличное театрализованное представление "Большой вертеп на Рождество"</t>
  </si>
  <si>
    <t>Театральное дейстао "Пасхальное чудо"</t>
  </si>
  <si>
    <t>Профессиональные стимулы</t>
  </si>
  <si>
    <t>Премиальный фонд конкурса "Лучший работник культуры Томской области</t>
  </si>
  <si>
    <t xml:space="preserve">Организация и проведение Областного открытого конкурса методических работ преподавателей и студентов учебных заведений культуры и искусства (ДШИ, профильных ссузов и вузов) </t>
  </si>
  <si>
    <t>Организация и проведение Областного конкурса "Лучшая публикация"</t>
  </si>
  <si>
    <t>Организация и проведение Областного конкурса профессионального мастерства "Лучший открытый урок"</t>
  </si>
  <si>
    <t>Организация и проведение  Областной выставки-конкурса художественной фотографии "Призма", Томск - 2025</t>
  </si>
  <si>
    <t>Организация и проведение VII Международного фестиваля театров кукол и театров для детей "Сказочный балаганчик Скомороха" в рамках XVI Международного фестиваля народных ремесел "Праздник топора"</t>
  </si>
  <si>
    <t>Мансурова А.В.
Ильина Л.В.</t>
  </si>
  <si>
    <t>ОГАУК "Томский областной театр куклы и  актера "Скоморох" им.Р.Виндермана"</t>
  </si>
  <si>
    <t>количество зрителей (ед.)</t>
  </si>
  <si>
    <t>количество получателей премий (чел.)</t>
  </si>
  <si>
    <t>ОГАУК "ТОУНБ им. А.С.Пушкина"</t>
  </si>
  <si>
    <t>Проведение II Областного фестиваля томского кино "Наш конек"</t>
  </si>
  <si>
    <t>ОГАУК "Театр драмы"</t>
  </si>
  <si>
    <t>Организация и проведение XVI Международного фестиваля народных ремесел "Праздник топора"</t>
  </si>
  <si>
    <t>Организация и проведение X Межрегионального фестиваля-конкурса декоративно-прикладного искусства "Золотая береста" в Асиновском районе</t>
  </si>
  <si>
    <r>
      <t>Организация и проведение XVI</t>
    </r>
    <r>
      <rPr>
        <sz val="14"/>
        <color rgb="FFFF0000"/>
        <rFont val="PT Astra Serif"/>
        <family val="1"/>
        <charset val="204"/>
      </rPr>
      <t xml:space="preserve"> </t>
    </r>
    <r>
      <rPr>
        <sz val="14"/>
        <rFont val="PT Astra Serif"/>
        <family val="1"/>
        <charset val="204"/>
      </rPr>
      <t>Областного фестиваля национальных культур "Россия - это мы! Сэтьме зрямо тенк (Мир вам)!"</t>
    </r>
  </si>
  <si>
    <t>Организация и проведение XI Областного Праздника Жимолости в с.Бакчар, Бакчарского района</t>
  </si>
  <si>
    <t>Организация и проведение XVIII Межрегионального фестиваля коренных малочисленных народов Сибири "Этюды Севера" в с.Парабель, Парабельский район</t>
  </si>
  <si>
    <t>Возможно, введение нового показателя</t>
  </si>
  <si>
    <t>Мансурова А.В.
Волочинков В.В.</t>
  </si>
  <si>
    <t>Организация и проведение XVII областного фестиваля "МАСКА"</t>
  </si>
  <si>
    <t>10</t>
  </si>
  <si>
    <t>количество организованных мероприятий (ед.)/количество участников (ед.)</t>
  </si>
  <si>
    <t>Организация фестиваля "Культура уличного театра"</t>
  </si>
  <si>
    <t>1/350</t>
  </si>
  <si>
    <t>Организация и проведение XIII Областного конкурса пианистов "Юный пианист"</t>
  </si>
  <si>
    <t>Организация и проведение X Областного конкурса исполнителей на народных инструментах</t>
  </si>
  <si>
    <t>Организация и проведение VII Открытого регионального вокального конкурса имени А.Г. Рубинштейна (академический вокал)</t>
  </si>
  <si>
    <t xml:space="preserve">Организация и проведение IX Областной выставки-конкурса декоративно-прикладного творчества российских немцев "BASTELN - 2025" </t>
  </si>
  <si>
    <t xml:space="preserve"> 1/60</t>
  </si>
  <si>
    <t>2000</t>
  </si>
  <si>
    <t>количество участников мероприятий (ед) / количество зрителей (ед.) / количество концертов (ед.) / количество информационных материалов (ед.)</t>
  </si>
  <si>
    <t>100 / 1000 / 1 / 3</t>
  </si>
  <si>
    <t>Организация и проведение Дней креативного лидерства в Томской области</t>
  </si>
  <si>
    <t>4.7.</t>
  </si>
  <si>
    <r>
      <t>Организация и проведение</t>
    </r>
    <r>
      <rPr>
        <sz val="14"/>
        <rFont val="PT Astra Serif"/>
        <family val="1"/>
        <charset val="204"/>
      </rPr>
      <t xml:space="preserve"> XXVI</t>
    </r>
    <r>
      <rPr>
        <sz val="14"/>
        <color theme="1"/>
        <rFont val="PT Astra Serif"/>
        <family val="1"/>
        <charset val="204"/>
      </rPr>
      <t xml:space="preserve"> Областной педагогической конференции образовательных учреждений в сфере культуры и искусства Томской области</t>
    </r>
  </si>
  <si>
    <r>
      <t>Организация и проведение</t>
    </r>
    <r>
      <rPr>
        <sz val="14"/>
        <color rgb="FFFF0000"/>
        <rFont val="PT Astra Serif"/>
        <family val="1"/>
        <charset val="204"/>
      </rPr>
      <t xml:space="preserve"> </t>
    </r>
    <r>
      <rPr>
        <sz val="14"/>
        <rFont val="PT Astra Serif"/>
        <family val="1"/>
        <charset val="204"/>
      </rPr>
      <t xml:space="preserve">VI Отраслевого собрания работников культуры Томской области </t>
    </r>
  </si>
  <si>
    <t>квартал под вопросом</t>
  </si>
  <si>
    <t>ввартал под вопросом</t>
  </si>
  <si>
    <t>8.</t>
  </si>
  <si>
    <t>8.1.</t>
  </si>
  <si>
    <t>8.2.</t>
  </si>
  <si>
    <t>8.3.</t>
  </si>
  <si>
    <t>8.4.</t>
  </si>
  <si>
    <t>8.5.</t>
  </si>
  <si>
    <t>8.6.</t>
  </si>
  <si>
    <t>9.1.</t>
  </si>
  <si>
    <t>9.2.</t>
  </si>
  <si>
    <t>9.3.</t>
  </si>
  <si>
    <t>9.4.</t>
  </si>
  <si>
    <t>9.5.</t>
  </si>
  <si>
    <t>10.</t>
  </si>
  <si>
    <t>6.4.</t>
  </si>
  <si>
    <t>6.5.</t>
  </si>
  <si>
    <t>6.6.</t>
  </si>
  <si>
    <t>6.1.</t>
  </si>
  <si>
    <t>6.2.</t>
  </si>
  <si>
    <t>6.3.</t>
  </si>
  <si>
    <t>5.7.</t>
  </si>
  <si>
    <t>5.6.</t>
  </si>
  <si>
    <t>5.5.</t>
  </si>
  <si>
    <r>
      <t>Проведение</t>
    </r>
    <r>
      <rPr>
        <b/>
        <sz val="14"/>
        <color rgb="FFFF0000"/>
        <rFont val="PT Astra Serif"/>
        <family val="1"/>
        <charset val="204"/>
      </rPr>
      <t xml:space="preserve"> </t>
    </r>
    <r>
      <rPr>
        <b/>
        <sz val="14"/>
        <rFont val="PT Astra Serif"/>
        <family val="1"/>
        <charset val="204"/>
      </rPr>
      <t>областных событийных м</t>
    </r>
    <r>
      <rPr>
        <b/>
        <sz val="14"/>
        <color theme="1"/>
        <rFont val="PT Astra Serif"/>
        <family val="1"/>
        <charset val="204"/>
      </rPr>
      <t>ероприятий в области культуры</t>
    </r>
  </si>
  <si>
    <t>2.15</t>
  </si>
  <si>
    <t>4.2.</t>
  </si>
  <si>
    <t>4.4.</t>
  </si>
  <si>
    <t>4.5.</t>
  </si>
  <si>
    <t>6.7.</t>
  </si>
  <si>
    <t>3.7</t>
  </si>
  <si>
    <t>Организация и проведение концертной программы ("Петр Корягин")</t>
  </si>
  <si>
    <t>Организация и проведение концертной программы (Джаз - клуб Игоря Бутмана)</t>
  </si>
  <si>
    <t>Организация и проведение концертной программы, посвященной 80-летию Победы (Наследие ПФКИ)</t>
  </si>
  <si>
    <t xml:space="preserve">Организация и проведение рейтинга-конкурса учреждений дополнительного образования (ДШИ, ДХШ, ДМШ) Томской области в сфере культуры; </t>
  </si>
  <si>
    <t xml:space="preserve"> 1/6</t>
  </si>
  <si>
    <t>Организация участия ОГАУК ТО ТЮЗ во Всероссийском фестивале театрального искусства для детей "Арлекин"  с показом спектакля в г.Санкт-Петербурге</t>
  </si>
  <si>
    <t>Организация и проведение Литературных дней Бориса Климычева</t>
  </si>
  <si>
    <t>Организация и проведение научно-практической  конференция "Шатиловские чтения"</t>
  </si>
  <si>
    <t>Организация и проведение всероссийского конкурса по музыковедению</t>
  </si>
  <si>
    <t>Организация и проведение Областной олимпиады «Территория творчества – начало!» (учащихся муниципальных  художественных, музыкальных школ и школ искусств, отделений декоративно-прикладного искусства домов и дворцов культуры и искусства)«</t>
  </si>
  <si>
    <t>2.14</t>
  </si>
  <si>
    <t xml:space="preserve">количество организованных мероприятий (ед.)/количество победителей или призеров конкурса </t>
  </si>
  <si>
    <r>
      <t>Организация и проведение XII</t>
    </r>
    <r>
      <rPr>
        <sz val="14"/>
        <color rgb="FFFF0000"/>
        <rFont val="PT Astra Serif"/>
        <family val="1"/>
        <charset val="204"/>
      </rPr>
      <t xml:space="preserve"> </t>
    </r>
    <r>
      <rPr>
        <sz val="14"/>
        <rFont val="PT Astra Serif"/>
        <family val="1"/>
        <charset val="204"/>
      </rPr>
      <t xml:space="preserve">Областного Губернаторского  конкурса молодых исполнителей "Дети играют с оркестром" </t>
    </r>
  </si>
  <si>
    <t>Организация и проведение торжественного концерта в честь празднования 100-летия И.М. Смоктуновского</t>
  </si>
  <si>
    <t>Организация юбилейного издания к 175-летию Театра Драмы (500 экземпляров)</t>
  </si>
  <si>
    <t xml:space="preserve">Торжественный концерт, посвященный Международному женскому дню 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</si>
</sst>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,##0.00000"/>
    <numFmt numFmtId="166" formatCode="0.00000"/>
    <numFmt numFmtId="167" formatCode="#,##0.000"/>
  </numFmts>
  <fonts count="24">
    <font>
      <sz val="10"/>
      <color theme="1"/>
      <name val="Arial Cyr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14"/>
      <name val="New Century Schoolbook"/>
      <family val="1"/>
    </font>
    <font>
      <sz val="14"/>
      <name val="PT Astra Serif"/>
      <family val="1"/>
      <charset val="204"/>
    </font>
    <font>
      <sz val="14"/>
      <color rgb="FF0070C0"/>
      <name val="PT Astra Serif"/>
      <family val="1"/>
      <charset val="204"/>
    </font>
    <font>
      <sz val="14"/>
      <color theme="1"/>
      <name val="New Century Schoolbook"/>
      <family val="1"/>
    </font>
    <font>
      <b/>
      <sz val="14"/>
      <color theme="1"/>
      <name val="New Century Schoolbook"/>
      <family val="1"/>
    </font>
    <font>
      <sz val="12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4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4"/>
      <color theme="1"/>
      <name val="Carlito"/>
    </font>
    <font>
      <b/>
      <sz val="12"/>
      <color theme="1"/>
      <name val="New Century Schoolbook"/>
      <family val="1"/>
    </font>
    <font>
      <sz val="12"/>
      <color theme="1"/>
      <name val="New Century Schoolbook"/>
      <family val="1"/>
    </font>
    <font>
      <b/>
      <sz val="15"/>
      <color theme="1"/>
      <name val="New Century Schoolbook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New Century Schoolbook"/>
      <family val="1"/>
    </font>
    <font>
      <b/>
      <sz val="16"/>
      <color rgb="FFFF0000"/>
      <name val="New Century Schoolbook"/>
      <family val="1"/>
    </font>
    <font>
      <sz val="14"/>
      <color rgb="FFFF0000"/>
      <name val="PT Astra Serif"/>
      <family val="1"/>
      <charset val="204"/>
    </font>
    <font>
      <b/>
      <sz val="14"/>
      <color rgb="FFFF0000"/>
      <name val="PT Astra Serif"/>
      <family val="1"/>
      <charset val="204"/>
    </font>
    <font>
      <b/>
      <sz val="10"/>
      <color theme="1"/>
      <name val="Arial Cyr"/>
    </font>
    <font>
      <sz val="14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"/>
        <bgColor indexed="5"/>
      </patternFill>
    </fill>
    <fill>
      <patternFill patternType="solid">
        <fgColor rgb="FFFFCCFF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6">
    <xf numFmtId="0" fontId="0" fillId="0" borderId="0" xfId="0"/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 wrapText="1"/>
    </xf>
    <xf numFmtId="3" fontId="4" fillId="0" borderId="0" xfId="0" applyNumberFormat="1" applyFont="1" applyAlignment="1">
      <alignment vertical="center"/>
    </xf>
    <xf numFmtId="165" fontId="4" fillId="2" borderId="0" xfId="0" applyNumberFormat="1" applyFont="1" applyFill="1" applyAlignment="1">
      <alignment vertical="center"/>
    </xf>
    <xf numFmtId="0" fontId="0" fillId="0" borderId="0" xfId="0"/>
    <xf numFmtId="0" fontId="8" fillId="0" borderId="0" xfId="0" applyFont="1"/>
    <xf numFmtId="166" fontId="8" fillId="0" borderId="0" xfId="0" applyNumberFormat="1" applyFont="1"/>
    <xf numFmtId="0" fontId="9" fillId="0" borderId="0" xfId="0" applyFont="1"/>
    <xf numFmtId="0" fontId="9" fillId="0" borderId="0" xfId="0" applyFont="1" applyAlignment="1">
      <alignment vertical="center" wrapText="1"/>
    </xf>
    <xf numFmtId="166" fontId="9" fillId="0" borderId="0" xfId="0" applyNumberFormat="1" applyFont="1"/>
    <xf numFmtId="166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left"/>
    </xf>
    <xf numFmtId="0" fontId="9" fillId="0" borderId="0" xfId="0" applyFont="1" applyAlignment="1">
      <alignment vertical="center"/>
    </xf>
    <xf numFmtId="166" fontId="9" fillId="0" borderId="1" xfId="0" applyNumberFormat="1" applyFont="1" applyBorder="1" applyAlignment="1">
      <alignment vertical="center"/>
    </xf>
    <xf numFmtId="166" fontId="9" fillId="0" borderId="4" xfId="0" applyNumberFormat="1" applyFont="1" applyBorder="1" applyAlignment="1">
      <alignment vertical="center"/>
    </xf>
    <xf numFmtId="165" fontId="4" fillId="0" borderId="1" xfId="0" applyNumberFormat="1" applyFont="1" applyBorder="1" applyAlignment="1">
      <alignment vertical="center"/>
    </xf>
    <xf numFmtId="165" fontId="4" fillId="0" borderId="4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165" fontId="4" fillId="0" borderId="3" xfId="0" applyNumberFormat="1" applyFont="1" applyBorder="1" applyAlignment="1">
      <alignment vertical="center"/>
    </xf>
    <xf numFmtId="165" fontId="9" fillId="0" borderId="1" xfId="0" applyNumberFormat="1" applyFont="1" applyBorder="1" applyAlignment="1">
      <alignment vertical="center"/>
    </xf>
    <xf numFmtId="3" fontId="9" fillId="0" borderId="0" xfId="0" applyNumberFormat="1" applyFont="1" applyAlignment="1">
      <alignment vertical="center"/>
    </xf>
    <xf numFmtId="165" fontId="9" fillId="0" borderId="3" xfId="0" applyNumberFormat="1" applyFont="1" applyBorder="1" applyAlignment="1">
      <alignment vertical="center"/>
    </xf>
    <xf numFmtId="0" fontId="10" fillId="2" borderId="0" xfId="0" applyFont="1" applyFill="1"/>
    <xf numFmtId="165" fontId="10" fillId="0" borderId="1" xfId="0" applyNumberFormat="1" applyFont="1" applyBorder="1"/>
    <xf numFmtId="4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4" fontId="4" fillId="0" borderId="10" xfId="0" applyNumberFormat="1" applyFont="1" applyFill="1" applyBorder="1" applyAlignment="1">
      <alignment horizontal="center" vertical="center"/>
    </xf>
    <xf numFmtId="1" fontId="4" fillId="0" borderId="10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vertical="center" wrapText="1"/>
    </xf>
    <xf numFmtId="0" fontId="9" fillId="0" borderId="0" xfId="0" applyFont="1" applyFill="1"/>
    <xf numFmtId="0" fontId="9" fillId="0" borderId="0" xfId="0" applyFont="1" applyFill="1" applyAlignment="1">
      <alignment wrapText="1"/>
    </xf>
    <xf numFmtId="164" fontId="9" fillId="0" borderId="0" xfId="0" applyNumberFormat="1" applyFont="1" applyFill="1"/>
    <xf numFmtId="2" fontId="9" fillId="0" borderId="0" xfId="0" applyNumberFormat="1" applyFont="1" applyFill="1"/>
    <xf numFmtId="0" fontId="9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14" fontId="9" fillId="0" borderId="0" xfId="0" applyNumberFormat="1" applyFont="1" applyFill="1"/>
    <xf numFmtId="1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14" fontId="9" fillId="0" borderId="0" xfId="0" applyNumberFormat="1" applyFont="1" applyFill="1" applyAlignment="1">
      <alignment vertical="center"/>
    </xf>
    <xf numFmtId="14" fontId="9" fillId="0" borderId="0" xfId="0" applyNumberFormat="1" applyFont="1" applyFill="1" applyAlignment="1">
      <alignment horizontal="center" vertical="center"/>
    </xf>
    <xf numFmtId="14" fontId="9" fillId="0" borderId="0" xfId="0" applyNumberFormat="1" applyFont="1" applyFill="1" applyAlignment="1">
      <alignment vertical="center" wrapText="1"/>
    </xf>
    <xf numFmtId="2" fontId="9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center" wrapText="1"/>
    </xf>
    <xf numFmtId="164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2" fontId="4" fillId="0" borderId="0" xfId="0" applyNumberFormat="1" applyFont="1" applyFill="1" applyAlignment="1">
      <alignment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 wrapText="1"/>
    </xf>
    <xf numFmtId="165" fontId="4" fillId="0" borderId="3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top"/>
    </xf>
    <xf numFmtId="164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2" fontId="9" fillId="0" borderId="0" xfId="0" applyNumberFormat="1" applyFont="1" applyFill="1" applyAlignment="1">
      <alignment vertical="center"/>
    </xf>
    <xf numFmtId="165" fontId="9" fillId="0" borderId="1" xfId="0" applyNumberFormat="1" applyFont="1" applyFill="1" applyBorder="1" applyAlignment="1">
      <alignment vertical="center"/>
    </xf>
    <xf numFmtId="0" fontId="12" fillId="0" borderId="0" xfId="0" applyFont="1" applyFill="1" applyAlignment="1">
      <alignment vertical="center" wrapText="1"/>
    </xf>
    <xf numFmtId="0" fontId="10" fillId="0" borderId="0" xfId="0" applyFont="1" applyFill="1"/>
    <xf numFmtId="164" fontId="10" fillId="0" borderId="0" xfId="0" applyNumberFormat="1" applyFont="1" applyFill="1"/>
    <xf numFmtId="165" fontId="10" fillId="0" borderId="1" xfId="0" applyNumberFormat="1" applyFont="1" applyFill="1" applyBorder="1"/>
    <xf numFmtId="0" fontId="6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4" fontId="7" fillId="0" borderId="0" xfId="0" applyNumberFormat="1" applyFont="1" applyFill="1" applyAlignment="1">
      <alignment horizontal="center"/>
    </xf>
    <xf numFmtId="167" fontId="6" fillId="0" borderId="0" xfId="0" applyNumberFormat="1" applyFont="1" applyFill="1" applyAlignment="1">
      <alignment horizontal="center"/>
    </xf>
    <xf numFmtId="4" fontId="6" fillId="0" borderId="0" xfId="0" applyNumberFormat="1" applyFont="1" applyFill="1" applyAlignment="1">
      <alignment horizontal="left"/>
    </xf>
    <xf numFmtId="167" fontId="7" fillId="0" borderId="0" xfId="0" applyNumberFormat="1" applyFont="1" applyFill="1" applyAlignment="1">
      <alignment horizontal="center"/>
    </xf>
    <xf numFmtId="4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wrapText="1"/>
    </xf>
    <xf numFmtId="164" fontId="8" fillId="0" borderId="0" xfId="0" applyNumberFormat="1" applyFont="1" applyFill="1"/>
    <xf numFmtId="2" fontId="8" fillId="0" borderId="0" xfId="0" applyNumberFormat="1" applyFont="1" applyFill="1"/>
    <xf numFmtId="4" fontId="14" fillId="0" borderId="0" xfId="0" applyNumberFormat="1" applyFont="1" applyFill="1" applyAlignment="1" applyProtection="1">
      <alignment horizontal="right" vertical="center" wrapText="1"/>
    </xf>
    <xf numFmtId="3" fontId="7" fillId="0" borderId="0" xfId="0" applyNumberFormat="1" applyFont="1" applyFill="1" applyAlignment="1">
      <alignment horizontal="left"/>
    </xf>
    <xf numFmtId="167" fontId="19" fillId="0" borderId="0" xfId="0" applyNumberFormat="1" applyFont="1" applyFill="1" applyAlignment="1">
      <alignment horizontal="center"/>
    </xf>
    <xf numFmtId="0" fontId="15" fillId="0" borderId="0" xfId="0" applyFont="1" applyFill="1"/>
    <xf numFmtId="2" fontId="10" fillId="0" borderId="0" xfId="0" applyNumberFormat="1" applyFont="1" applyFill="1"/>
    <xf numFmtId="0" fontId="6" fillId="0" borderId="0" xfId="0" applyFont="1" applyFill="1" applyAlignment="1">
      <alignment horizontal="center" vertical="center" wrapText="1"/>
    </xf>
    <xf numFmtId="167" fontId="6" fillId="0" borderId="0" xfId="0" applyNumberFormat="1" applyFont="1" applyFill="1" applyAlignment="1">
      <alignment horizontal="center" vertical="center"/>
    </xf>
    <xf numFmtId="1" fontId="6" fillId="0" borderId="0" xfId="0" applyNumberFormat="1" applyFont="1" applyFill="1" applyAlignment="1"/>
    <xf numFmtId="4" fontId="18" fillId="0" borderId="0" xfId="0" applyNumberFormat="1" applyFont="1" applyFill="1" applyAlignment="1">
      <alignment horizontal="right"/>
    </xf>
    <xf numFmtId="0" fontId="16" fillId="0" borderId="0" xfId="0" applyFont="1" applyFill="1" applyAlignment="1">
      <alignment horizontal="right"/>
    </xf>
    <xf numFmtId="4" fontId="6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center"/>
    </xf>
    <xf numFmtId="0" fontId="18" fillId="0" borderId="0" xfId="0" applyFont="1" applyFill="1" applyAlignment="1"/>
    <xf numFmtId="0" fontId="6" fillId="0" borderId="0" xfId="0" applyFont="1" applyFill="1" applyAlignment="1">
      <alignment vertical="center" wrapText="1"/>
    </xf>
    <xf numFmtId="167" fontId="6" fillId="0" borderId="0" xfId="0" applyNumberFormat="1" applyFont="1" applyFill="1" applyAlignment="1">
      <alignment horizontal="center" vertical="center" wrapText="1"/>
    </xf>
    <xf numFmtId="167" fontId="6" fillId="0" borderId="0" xfId="0" applyNumberFormat="1" applyFont="1" applyFill="1" applyAlignment="1">
      <alignment vertical="center" wrapText="1"/>
    </xf>
    <xf numFmtId="4" fontId="6" fillId="0" borderId="0" xfId="0" applyNumberFormat="1" applyFont="1" applyFill="1" applyAlignment="1">
      <alignment horizontal="right" vertical="center" wrapText="1"/>
    </xf>
    <xf numFmtId="167" fontId="7" fillId="0" borderId="0" xfId="0" applyNumberFormat="1" applyFont="1" applyFill="1" applyAlignment="1">
      <alignment horizontal="center" vertical="center" wrapText="1"/>
    </xf>
    <xf numFmtId="3" fontId="6" fillId="0" borderId="0" xfId="0" applyNumberFormat="1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0" fontId="0" fillId="0" borderId="0" xfId="0" applyFill="1"/>
    <xf numFmtId="1" fontId="6" fillId="0" borderId="0" xfId="0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1" fontId="9" fillId="0" borderId="0" xfId="0" applyNumberFormat="1" applyFont="1" applyFill="1" applyAlignment="1">
      <alignment horizontal="center" vertical="center" wrapText="1"/>
    </xf>
    <xf numFmtId="4" fontId="6" fillId="0" borderId="0" xfId="0" applyNumberFormat="1" applyFont="1" applyFill="1" applyAlignment="1">
      <alignment horizontal="center"/>
    </xf>
    <xf numFmtId="0" fontId="4" fillId="0" borderId="7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vertical="center"/>
    </xf>
    <xf numFmtId="4" fontId="4" fillId="0" borderId="1" xfId="0" applyNumberFormat="1" applyFont="1" applyFill="1" applyBorder="1" applyAlignment="1">
      <alignment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6" fontId="9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165" fontId="9" fillId="0" borderId="0" xfId="0" applyNumberFormat="1" applyFont="1" applyBorder="1" applyAlignment="1">
      <alignment vertical="center"/>
    </xf>
    <xf numFmtId="165" fontId="10" fillId="0" borderId="0" xfId="0" applyNumberFormat="1" applyFont="1" applyBorder="1"/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" fontId="4" fillId="0" borderId="3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17" fontId="4" fillId="0" borderId="4" xfId="0" applyNumberFormat="1" applyFont="1" applyFill="1" applyBorder="1" applyAlignment="1">
      <alignment horizontal="center" vertical="center" wrapText="1"/>
    </xf>
    <xf numFmtId="165" fontId="21" fillId="0" borderId="1" xfId="0" applyNumberFormat="1" applyFont="1" applyFill="1" applyBorder="1" applyAlignment="1">
      <alignment vertical="center"/>
    </xf>
    <xf numFmtId="165" fontId="21" fillId="0" borderId="1" xfId="0" applyNumberFormat="1" applyFont="1" applyBorder="1" applyAlignment="1">
      <alignment vertical="center"/>
    </xf>
    <xf numFmtId="165" fontId="21" fillId="0" borderId="4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vertical="center"/>
    </xf>
    <xf numFmtId="165" fontId="11" fillId="0" borderId="1" xfId="0" applyNumberFormat="1" applyFont="1" applyBorder="1" applyAlignment="1">
      <alignment vertical="center"/>
    </xf>
    <xf numFmtId="0" fontId="0" fillId="3" borderId="3" xfId="0" applyFill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14" fillId="0" borderId="0" xfId="0" applyNumberFormat="1" applyFont="1" applyFill="1" applyAlignment="1" applyProtection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vertical="top" wrapText="1"/>
    </xf>
    <xf numFmtId="0" fontId="10" fillId="0" borderId="0" xfId="0" applyFont="1" applyFill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14" fontId="9" fillId="0" borderId="0" xfId="0" applyNumberFormat="1" applyFont="1" applyFill="1" applyAlignment="1">
      <alignment horizont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right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</cellXfs>
  <cellStyles count="66">
    <cellStyle name="Обычный" xfId="0" builtinId="0"/>
    <cellStyle name="Обычный 2" xfId="1"/>
    <cellStyle name="Обычный 2 2" xfId="2"/>
    <cellStyle name="Обычный 2 2 2" xfId="3"/>
    <cellStyle name="Обычный 2 2 2 2" xfId="4"/>
    <cellStyle name="Обычный 2 2 2 2 2" xfId="5"/>
    <cellStyle name="Обычный 2 2 2 3" xfId="6"/>
    <cellStyle name="Обычный 2 2 3" xfId="7"/>
    <cellStyle name="Обычный 2 2 3 2" xfId="8"/>
    <cellStyle name="Обычный 2 2 3 2 2" xfId="9"/>
    <cellStyle name="Обычный 2 2 3 3" xfId="10"/>
    <cellStyle name="Обычный 2 2 4" xfId="11"/>
    <cellStyle name="Обычный 2 2 4 2" xfId="12"/>
    <cellStyle name="Обычный 2 2 4 2 2" xfId="13"/>
    <cellStyle name="Обычный 2 2 4 3" xfId="14"/>
    <cellStyle name="Обычный 2 2 5" xfId="15"/>
    <cellStyle name="Обычный 2 2 5 2" xfId="16"/>
    <cellStyle name="Обычный 2 2 6" xfId="17"/>
    <cellStyle name="Обычный 2 3" xfId="18"/>
    <cellStyle name="Обычный 2 3 2" xfId="19"/>
    <cellStyle name="Обычный 2 3 2 2" xfId="20"/>
    <cellStyle name="Обычный 2 3 3" xfId="21"/>
    <cellStyle name="Обычный 2 4" xfId="22"/>
    <cellStyle name="Обычный 2 4 2" xfId="23"/>
    <cellStyle name="Обычный 2 4 2 2" xfId="24"/>
    <cellStyle name="Обычный 2 4 3" xfId="25"/>
    <cellStyle name="Обычный 2 5" xfId="26"/>
    <cellStyle name="Обычный 2 5 2" xfId="27"/>
    <cellStyle name="Обычный 2 5 2 2" xfId="28"/>
    <cellStyle name="Обычный 2 5 3" xfId="29"/>
    <cellStyle name="Обычный 2 6" xfId="30"/>
    <cellStyle name="Обычный 2 7" xfId="31"/>
    <cellStyle name="Обычный 2 7 2" xfId="32"/>
    <cellStyle name="Обычный 2 8" xfId="33"/>
    <cellStyle name="Обычный 3" xfId="34"/>
    <cellStyle name="Обычный 3 2" xfId="35"/>
    <cellStyle name="Обычный 3 2 2" xfId="36"/>
    <cellStyle name="Обычный 3 2 2 2" xfId="37"/>
    <cellStyle name="Обычный 3 2 2 2 2" xfId="38"/>
    <cellStyle name="Обычный 3 2 2 3" xfId="39"/>
    <cellStyle name="Обычный 3 2 3" xfId="40"/>
    <cellStyle name="Обычный 3 2 3 2" xfId="41"/>
    <cellStyle name="Обычный 3 2 3 2 2" xfId="42"/>
    <cellStyle name="Обычный 3 2 3 3" xfId="43"/>
    <cellStyle name="Обычный 3 2 4" xfId="44"/>
    <cellStyle name="Обычный 3 2 4 2" xfId="45"/>
    <cellStyle name="Обычный 3 2 4 2 2" xfId="46"/>
    <cellStyle name="Обычный 3 2 4 3" xfId="47"/>
    <cellStyle name="Обычный 3 2 5" xfId="48"/>
    <cellStyle name="Обычный 3 2 5 2" xfId="49"/>
    <cellStyle name="Обычный 3 2 6" xfId="50"/>
    <cellStyle name="Обычный 3 3" xfId="51"/>
    <cellStyle name="Обычный 3 3 2" xfId="52"/>
    <cellStyle name="Обычный 3 3 2 2" xfId="53"/>
    <cellStyle name="Обычный 3 3 3" xfId="54"/>
    <cellStyle name="Обычный 3 4" xfId="55"/>
    <cellStyle name="Обычный 3 4 2" xfId="56"/>
    <cellStyle name="Обычный 3 4 2 2" xfId="57"/>
    <cellStyle name="Обычный 3 4 3" xfId="58"/>
    <cellStyle name="Обычный 3 5" xfId="59"/>
    <cellStyle name="Обычный 3 5 2" xfId="60"/>
    <cellStyle name="Обычный 3 5 2 2" xfId="61"/>
    <cellStyle name="Обычный 3 5 3" xfId="62"/>
    <cellStyle name="Обычный 3 6" xfId="63"/>
    <cellStyle name="Обычный 3 6 2" xfId="64"/>
    <cellStyle name="Обычный 3 7" xfId="65"/>
  </cellStyles>
  <dxfs count="0"/>
  <tableStyles count="0" defaultTableStyle="TableStyleMedium2" defaultPivotStyle="PivotStyleLight16"/>
  <colors>
    <mruColors>
      <color rgb="FFFFCCFF"/>
      <color rgb="FFFF9999"/>
    </mruColors>
  </colors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U175"/>
  <sheetViews>
    <sheetView tabSelected="1" view="pageBreakPreview" zoomScale="60" zoomScaleNormal="100" zoomScalePageLayoutView="50" workbookViewId="0">
      <pane ySplit="9" topLeftCell="A58" activePane="bottomLeft" state="frozen"/>
      <selection pane="bottomLeft" activeCell="AG66" sqref="AG66"/>
    </sheetView>
  </sheetViews>
  <sheetFormatPr defaultColWidth="9.140625" defaultRowHeight="18.75"/>
  <cols>
    <col min="1" max="1" width="9.7109375" style="97" customWidth="1"/>
    <col min="2" max="2" width="72.140625" style="121" customWidth="1"/>
    <col min="3" max="4" width="17.140625" style="97" hidden="1" customWidth="1"/>
    <col min="5" max="5" width="33.140625" style="97" customWidth="1"/>
    <col min="6" max="6" width="29" style="97" customWidth="1"/>
    <col min="7" max="7" width="21.7109375" style="97" customWidth="1"/>
    <col min="8" max="8" width="20.7109375" style="97" customWidth="1"/>
    <col min="9" max="9" width="25.85546875" style="97" customWidth="1"/>
    <col min="10" max="10" width="20.42578125" style="97" customWidth="1"/>
    <col min="11" max="11" width="24.5703125" style="122" customWidth="1"/>
    <col min="12" max="12" width="42.5703125" style="121" customWidth="1"/>
    <col min="13" max="13" width="14.7109375" style="121" customWidth="1"/>
    <col min="14" max="14" width="78.5703125" style="105" hidden="1" customWidth="1"/>
    <col min="15" max="15" width="26.140625" style="105" hidden="1" customWidth="1"/>
    <col min="16" max="16" width="15" style="105" hidden="1" customWidth="1"/>
    <col min="17" max="17" width="33" style="105" hidden="1" customWidth="1"/>
    <col min="18" max="18" width="19.85546875" style="105" hidden="1" customWidth="1"/>
    <col min="19" max="19" width="37.28515625" style="106" hidden="1" customWidth="1"/>
    <col min="20" max="20" width="0.28515625" style="105" customWidth="1"/>
    <col min="21" max="21" width="18.5703125" style="105" hidden="1" customWidth="1"/>
    <col min="22" max="22" width="41.85546875" style="106" hidden="1" customWidth="1"/>
    <col min="23" max="23" width="57.85546875" style="107" hidden="1" customWidth="1"/>
    <col min="24" max="24" width="29.85546875" style="105" hidden="1" customWidth="1"/>
    <col min="25" max="25" width="38.7109375" style="105" hidden="1" customWidth="1"/>
    <col min="26" max="26" width="42.42578125" style="106" hidden="1" customWidth="1"/>
    <col min="27" max="27" width="48.140625" style="108" hidden="1" customWidth="1"/>
    <col min="28" max="28" width="49.5703125" style="105" hidden="1" customWidth="1"/>
    <col min="29" max="29" width="13.5703125" style="105" hidden="1" customWidth="1"/>
    <col min="30" max="30" width="13.5703125" style="108" hidden="1" customWidth="1"/>
    <col min="31" max="31" width="23.85546875" style="108" customWidth="1"/>
    <col min="32" max="32" width="22.42578125" style="8" customWidth="1"/>
    <col min="33" max="35" width="25.42578125" style="8" customWidth="1"/>
    <col min="36" max="36" width="34" style="7" customWidth="1"/>
    <col min="37" max="37" width="52.85546875" style="9" customWidth="1"/>
    <col min="38" max="984" width="9.140625" style="9"/>
    <col min="985" max="985" width="26.5703125" style="9" customWidth="1"/>
    <col min="986" max="988" width="9.140625" style="9"/>
    <col min="989" max="989" width="30" style="9" customWidth="1"/>
    <col min="990" max="1009" width="9.140625" style="9"/>
    <col min="1010" max="16384" width="9.140625" style="6"/>
  </cols>
  <sheetData>
    <row r="1" spans="1:989" ht="46.5" customHeight="1">
      <c r="A1" s="60"/>
      <c r="B1" s="61"/>
      <c r="C1" s="60"/>
      <c r="D1" s="60"/>
      <c r="E1" s="60"/>
      <c r="F1" s="60"/>
      <c r="G1" s="60"/>
      <c r="H1" s="62"/>
      <c r="I1" s="62"/>
      <c r="J1" s="192" t="s">
        <v>0</v>
      </c>
      <c r="K1" s="192"/>
      <c r="L1" s="192"/>
      <c r="M1" s="192"/>
      <c r="N1" s="63"/>
      <c r="O1" s="63"/>
      <c r="P1" s="63"/>
      <c r="Q1" s="63"/>
      <c r="R1" s="63"/>
      <c r="S1" s="64"/>
      <c r="T1" s="63"/>
      <c r="U1" s="63"/>
      <c r="V1" s="64"/>
      <c r="W1" s="65"/>
      <c r="X1" s="63"/>
      <c r="Y1" s="63"/>
      <c r="Z1" s="64"/>
      <c r="AA1" s="66"/>
      <c r="AB1" s="63"/>
      <c r="AC1" s="63"/>
      <c r="AD1" s="66"/>
      <c r="AE1" s="66"/>
      <c r="AF1" s="11"/>
      <c r="AG1" s="11"/>
      <c r="AH1" s="11"/>
      <c r="AI1" s="11"/>
      <c r="AJ1" s="9"/>
    </row>
    <row r="2" spans="1:989" ht="24" customHeight="1">
      <c r="A2" s="60"/>
      <c r="B2" s="61"/>
      <c r="C2" s="60"/>
      <c r="D2" s="60"/>
      <c r="E2" s="60"/>
      <c r="F2" s="60"/>
      <c r="G2" s="60"/>
      <c r="H2" s="64"/>
      <c r="I2" s="64"/>
      <c r="J2" s="193" t="s">
        <v>1</v>
      </c>
      <c r="K2" s="193"/>
      <c r="L2" s="193"/>
      <c r="M2" s="193"/>
      <c r="N2" s="63"/>
      <c r="O2" s="63"/>
      <c r="P2" s="63"/>
      <c r="Q2" s="63"/>
      <c r="R2" s="63"/>
      <c r="S2" s="64"/>
      <c r="T2" s="63"/>
      <c r="U2" s="63"/>
      <c r="V2" s="64"/>
      <c r="W2" s="65"/>
      <c r="X2" s="63"/>
      <c r="Y2" s="63"/>
      <c r="Z2" s="64"/>
      <c r="AA2" s="66"/>
      <c r="AB2" s="63"/>
      <c r="AC2" s="63"/>
      <c r="AD2" s="66"/>
      <c r="AE2" s="66"/>
      <c r="AF2" s="11"/>
      <c r="AG2" s="11"/>
      <c r="AH2" s="11"/>
      <c r="AI2" s="11"/>
      <c r="AJ2" s="9"/>
    </row>
    <row r="3" spans="1:989" ht="18.75" customHeight="1">
      <c r="A3" s="60"/>
      <c r="B3" s="61"/>
      <c r="C3" s="60"/>
      <c r="D3" s="60"/>
      <c r="E3" s="60"/>
      <c r="F3" s="60"/>
      <c r="G3" s="67"/>
      <c r="H3" s="194"/>
      <c r="I3" s="194"/>
      <c r="J3" s="194"/>
      <c r="K3" s="194"/>
      <c r="L3" s="61"/>
      <c r="M3" s="61"/>
      <c r="N3" s="63"/>
      <c r="O3" s="63"/>
      <c r="P3" s="63"/>
      <c r="Q3" s="63"/>
      <c r="R3" s="63"/>
      <c r="S3" s="64"/>
      <c r="T3" s="63"/>
      <c r="U3" s="63"/>
      <c r="V3" s="64"/>
      <c r="W3" s="65"/>
      <c r="X3" s="63"/>
      <c r="Y3" s="63"/>
      <c r="Z3" s="64"/>
      <c r="AA3" s="66"/>
      <c r="AB3" s="63"/>
      <c r="AC3" s="63"/>
      <c r="AD3" s="66"/>
      <c r="AE3" s="66"/>
      <c r="AF3" s="11"/>
      <c r="AG3" s="11"/>
      <c r="AH3" s="11"/>
      <c r="AI3" s="11"/>
      <c r="AJ3" s="9"/>
    </row>
    <row r="4" spans="1:989" ht="27" customHeight="1">
      <c r="A4" s="195" t="s">
        <v>150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63"/>
      <c r="O4" s="63"/>
      <c r="P4" s="63"/>
      <c r="Q4" s="63"/>
      <c r="R4" s="63"/>
      <c r="S4" s="64"/>
      <c r="T4" s="63"/>
      <c r="U4" s="63"/>
      <c r="V4" s="64"/>
      <c r="W4" s="65"/>
      <c r="X4" s="63"/>
      <c r="Y4" s="63"/>
      <c r="Z4" s="64"/>
      <c r="AA4" s="66"/>
      <c r="AB4" s="63"/>
      <c r="AC4" s="63"/>
      <c r="AD4" s="66"/>
      <c r="AE4" s="66"/>
      <c r="AF4" s="11"/>
      <c r="AG4" s="11"/>
      <c r="AH4" s="11"/>
      <c r="AI4" s="11"/>
      <c r="AJ4" s="9"/>
    </row>
    <row r="5" spans="1:989">
      <c r="A5" s="60"/>
      <c r="B5" s="61"/>
      <c r="C5" s="60"/>
      <c r="D5" s="60"/>
      <c r="E5" s="60"/>
      <c r="F5" s="60"/>
      <c r="G5" s="60"/>
      <c r="H5" s="60"/>
      <c r="I5" s="60"/>
      <c r="J5" s="60"/>
      <c r="K5" s="68"/>
      <c r="L5" s="61"/>
      <c r="M5" s="61"/>
      <c r="N5" s="63"/>
      <c r="O5" s="63"/>
      <c r="P5" s="63"/>
      <c r="Q5" s="63"/>
      <c r="R5" s="63"/>
      <c r="S5" s="64"/>
      <c r="T5" s="63"/>
      <c r="U5" s="63"/>
      <c r="V5" s="64"/>
      <c r="W5" s="65"/>
      <c r="X5" s="63"/>
      <c r="Y5" s="63"/>
      <c r="Z5" s="64"/>
      <c r="AA5" s="66"/>
      <c r="AB5" s="63"/>
      <c r="AC5" s="63"/>
      <c r="AD5" s="66"/>
      <c r="AE5" s="66"/>
      <c r="AF5" s="11"/>
      <c r="AG5" s="11"/>
      <c r="AH5" s="11"/>
      <c r="AI5" s="11"/>
      <c r="AJ5" s="9"/>
    </row>
    <row r="6" spans="1:989" ht="78.75" customHeight="1">
      <c r="A6" s="196" t="s">
        <v>2</v>
      </c>
      <c r="B6" s="197" t="s">
        <v>3</v>
      </c>
      <c r="C6" s="196" t="s">
        <v>4</v>
      </c>
      <c r="D6" s="196" t="s">
        <v>5</v>
      </c>
      <c r="E6" s="196" t="s">
        <v>6</v>
      </c>
      <c r="F6" s="196" t="s">
        <v>7</v>
      </c>
      <c r="G6" s="196" t="s">
        <v>90</v>
      </c>
      <c r="H6" s="196"/>
      <c r="I6" s="196"/>
      <c r="J6" s="196"/>
      <c r="K6" s="196"/>
      <c r="L6" s="196" t="s">
        <v>8</v>
      </c>
      <c r="M6" s="196"/>
      <c r="N6" s="63"/>
      <c r="O6" s="63"/>
      <c r="P6" s="63"/>
      <c r="Q6" s="63"/>
      <c r="R6" s="63"/>
      <c r="S6" s="64"/>
      <c r="T6" s="63"/>
      <c r="U6" s="63"/>
      <c r="V6" s="64"/>
      <c r="W6" s="65"/>
      <c r="X6" s="63"/>
      <c r="Y6" s="63"/>
      <c r="Z6" s="64"/>
      <c r="AA6" s="66"/>
      <c r="AB6" s="63"/>
      <c r="AC6" s="63"/>
      <c r="AD6" s="66"/>
      <c r="AE6" s="66"/>
      <c r="AF6" s="11"/>
      <c r="AG6" s="11"/>
      <c r="AH6" s="11"/>
      <c r="AI6" s="11"/>
      <c r="AJ6" s="9"/>
    </row>
    <row r="7" spans="1:989" ht="39.75" customHeight="1">
      <c r="A7" s="196"/>
      <c r="B7" s="197"/>
      <c r="C7" s="196"/>
      <c r="D7" s="196"/>
      <c r="E7" s="196"/>
      <c r="F7" s="196"/>
      <c r="G7" s="69" t="s">
        <v>9</v>
      </c>
      <c r="H7" s="69" t="s">
        <v>10</v>
      </c>
      <c r="I7" s="69" t="s">
        <v>11</v>
      </c>
      <c r="J7" s="69" t="s">
        <v>12</v>
      </c>
      <c r="K7" s="69" t="s">
        <v>13</v>
      </c>
      <c r="L7" s="69" t="s">
        <v>14</v>
      </c>
      <c r="M7" s="69" t="s">
        <v>15</v>
      </c>
      <c r="N7" s="201" t="s">
        <v>91</v>
      </c>
      <c r="O7" s="201"/>
      <c r="P7" s="201"/>
      <c r="Q7" s="63" t="s">
        <v>92</v>
      </c>
      <c r="R7" s="63" t="s">
        <v>93</v>
      </c>
      <c r="S7" s="70">
        <v>45000</v>
      </c>
      <c r="T7" s="70">
        <v>45007</v>
      </c>
      <c r="U7" s="70">
        <v>45009</v>
      </c>
      <c r="V7" s="70">
        <v>45019</v>
      </c>
      <c r="W7" s="70">
        <v>45023</v>
      </c>
      <c r="X7" s="70">
        <v>45033</v>
      </c>
      <c r="Y7" s="70">
        <v>45051</v>
      </c>
      <c r="Z7" s="70">
        <v>45064</v>
      </c>
      <c r="AA7" s="70">
        <v>45079</v>
      </c>
      <c r="AB7" s="202">
        <v>45085</v>
      </c>
      <c r="AC7" s="201"/>
      <c r="AD7" s="201"/>
      <c r="AE7" s="60" t="s">
        <v>94</v>
      </c>
      <c r="AF7" s="12" t="s">
        <v>95</v>
      </c>
      <c r="AG7" s="12"/>
      <c r="AH7" s="12"/>
      <c r="AI7" s="12"/>
      <c r="AJ7" s="9"/>
    </row>
    <row r="8" spans="1:989" ht="24.75" customHeight="1">
      <c r="A8" s="71">
        <v>1</v>
      </c>
      <c r="B8" s="71">
        <v>2</v>
      </c>
      <c r="C8" s="71">
        <v>3</v>
      </c>
      <c r="D8" s="71">
        <v>4</v>
      </c>
      <c r="E8" s="71">
        <v>5</v>
      </c>
      <c r="F8" s="71">
        <v>6</v>
      </c>
      <c r="G8" s="71">
        <v>7</v>
      </c>
      <c r="H8" s="71">
        <v>8</v>
      </c>
      <c r="I8" s="71">
        <v>9</v>
      </c>
      <c r="J8" s="71">
        <v>10</v>
      </c>
      <c r="K8" s="71">
        <v>11</v>
      </c>
      <c r="L8" s="71">
        <v>12</v>
      </c>
      <c r="M8" s="71">
        <v>13</v>
      </c>
      <c r="N8" s="63"/>
      <c r="O8" s="63"/>
      <c r="P8" s="63"/>
      <c r="Q8" s="63"/>
      <c r="R8" s="63"/>
      <c r="S8" s="64"/>
      <c r="T8" s="63"/>
      <c r="U8" s="63"/>
      <c r="V8" s="64"/>
      <c r="W8" s="65"/>
      <c r="X8" s="63"/>
      <c r="Y8" s="63"/>
      <c r="Z8" s="64"/>
      <c r="AA8" s="66"/>
      <c r="AB8" s="63"/>
      <c r="AC8" s="63"/>
      <c r="AD8" s="66"/>
      <c r="AE8" s="66"/>
      <c r="AF8" s="11"/>
      <c r="AG8" s="11"/>
      <c r="AH8" s="11"/>
      <c r="AI8" s="11"/>
      <c r="AJ8" s="13">
        <v>45292</v>
      </c>
    </row>
    <row r="9" spans="1:989" ht="30.75" hidden="1" customHeight="1">
      <c r="A9" s="196" t="s">
        <v>16</v>
      </c>
      <c r="B9" s="196"/>
      <c r="C9" s="196"/>
      <c r="D9" s="196"/>
      <c r="E9" s="196"/>
      <c r="F9" s="69"/>
      <c r="G9" s="72"/>
      <c r="H9" s="72"/>
      <c r="I9" s="72"/>
      <c r="J9" s="72"/>
      <c r="K9" s="72"/>
      <c r="L9" s="73"/>
      <c r="M9" s="73"/>
      <c r="N9" s="63"/>
      <c r="O9" s="63"/>
      <c r="P9" s="63"/>
      <c r="Q9" s="63"/>
      <c r="R9" s="63"/>
      <c r="S9" s="64"/>
      <c r="T9" s="63"/>
      <c r="U9" s="63"/>
      <c r="V9" s="64"/>
      <c r="W9" s="65"/>
      <c r="X9" s="63"/>
      <c r="Y9" s="63"/>
      <c r="Z9" s="64"/>
      <c r="AA9" s="66"/>
      <c r="AB9" s="63"/>
      <c r="AC9" s="63"/>
      <c r="AD9" s="66"/>
      <c r="AE9" s="66"/>
      <c r="AF9" s="11"/>
      <c r="AG9" s="11"/>
      <c r="AH9" s="11"/>
      <c r="AI9" s="11"/>
      <c r="AJ9" s="9"/>
    </row>
    <row r="10" spans="1:989" ht="39.75" customHeight="1">
      <c r="A10" s="69" t="s">
        <v>17</v>
      </c>
      <c r="B10" s="196" t="s">
        <v>258</v>
      </c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74"/>
      <c r="O10" s="74"/>
      <c r="P10" s="75"/>
      <c r="Q10" s="63"/>
      <c r="R10" s="76"/>
      <c r="S10" s="77"/>
      <c r="T10" s="75"/>
      <c r="U10" s="63"/>
      <c r="V10" s="64"/>
      <c r="W10" s="65"/>
      <c r="X10" s="63"/>
      <c r="Y10" s="63"/>
      <c r="Z10" s="63"/>
      <c r="AA10" s="66"/>
      <c r="AB10" s="63"/>
      <c r="AC10" s="63"/>
      <c r="AD10" s="66"/>
      <c r="AE10" s="78" t="s">
        <v>94</v>
      </c>
      <c r="AF10" s="15" t="s">
        <v>95</v>
      </c>
      <c r="AG10" s="16" t="s">
        <v>96</v>
      </c>
      <c r="AH10" s="145"/>
      <c r="AI10" s="145"/>
      <c r="AJ10" s="9"/>
    </row>
    <row r="11" spans="1:989" s="2" customFormat="1" ht="101.25" customHeight="1">
      <c r="A11" s="27" t="s">
        <v>18</v>
      </c>
      <c r="B11" s="28" t="s">
        <v>210</v>
      </c>
      <c r="C11" s="59"/>
      <c r="D11" s="59"/>
      <c r="E11" s="59" t="s">
        <v>19</v>
      </c>
      <c r="F11" s="59" t="s">
        <v>97</v>
      </c>
      <c r="G11" s="26">
        <v>0</v>
      </c>
      <c r="H11" s="26">
        <v>0</v>
      </c>
      <c r="I11" s="139">
        <v>25000000</v>
      </c>
      <c r="J11" s="26">
        <v>0</v>
      </c>
      <c r="K11" s="26">
        <f>SUM(G11:J11)</f>
        <v>25000000</v>
      </c>
      <c r="L11" s="59" t="s">
        <v>98</v>
      </c>
      <c r="M11" s="29" t="s">
        <v>99</v>
      </c>
      <c r="N11" s="79"/>
      <c r="O11" s="79"/>
      <c r="P11" s="79"/>
      <c r="Q11" s="79"/>
      <c r="R11" s="80"/>
      <c r="S11" s="80"/>
      <c r="T11" s="80"/>
      <c r="U11" s="79"/>
      <c r="V11" s="80"/>
      <c r="W11" s="81"/>
      <c r="X11" s="79"/>
      <c r="Y11" s="79"/>
      <c r="Z11" s="82"/>
      <c r="AA11" s="83"/>
      <c r="AB11" s="79"/>
      <c r="AC11" s="79"/>
      <c r="AD11" s="83"/>
      <c r="AE11" s="84"/>
      <c r="AF11" s="17"/>
      <c r="AG11" s="18"/>
      <c r="AH11" s="146"/>
      <c r="AI11" s="146"/>
      <c r="AJ11" s="19"/>
      <c r="AK11" s="4"/>
    </row>
    <row r="12" spans="1:989" s="2" customFormat="1" ht="74.25" customHeight="1">
      <c r="A12" s="27" t="s">
        <v>21</v>
      </c>
      <c r="B12" s="28" t="s">
        <v>35</v>
      </c>
      <c r="C12" s="59"/>
      <c r="D12" s="59"/>
      <c r="E12" s="59" t="s">
        <v>19</v>
      </c>
      <c r="F12" s="59" t="s">
        <v>97</v>
      </c>
      <c r="G12" s="26">
        <v>500000</v>
      </c>
      <c r="H12" s="26">
        <v>0</v>
      </c>
      <c r="I12" s="26">
        <v>0</v>
      </c>
      <c r="J12" s="26">
        <v>0</v>
      </c>
      <c r="K12" s="26">
        <f>SUM(G12:J12)</f>
        <v>500000</v>
      </c>
      <c r="L12" s="59" t="s">
        <v>20</v>
      </c>
      <c r="M12" s="29">
        <v>600</v>
      </c>
      <c r="N12" s="79"/>
      <c r="O12" s="79"/>
      <c r="P12" s="79"/>
      <c r="Q12" s="79"/>
      <c r="R12" s="80"/>
      <c r="S12" s="80"/>
      <c r="T12" s="79"/>
      <c r="U12" s="79"/>
      <c r="V12" s="80"/>
      <c r="W12" s="81"/>
      <c r="X12" s="79"/>
      <c r="Y12" s="79"/>
      <c r="Z12" s="82"/>
      <c r="AA12" s="83"/>
      <c r="AB12" s="79" t="s">
        <v>100</v>
      </c>
      <c r="AC12" s="79"/>
      <c r="AD12" s="83"/>
      <c r="AE12" s="85"/>
      <c r="AF12" s="17"/>
      <c r="AG12" s="18"/>
      <c r="AH12" s="146"/>
      <c r="AI12" s="146"/>
      <c r="AJ12" s="1"/>
      <c r="AK12" s="4"/>
    </row>
    <row r="13" spans="1:989" s="2" customFormat="1" ht="74.25" customHeight="1">
      <c r="A13" s="27" t="s">
        <v>22</v>
      </c>
      <c r="B13" s="28" t="s">
        <v>211</v>
      </c>
      <c r="C13" s="142"/>
      <c r="D13" s="142"/>
      <c r="E13" s="142" t="s">
        <v>19</v>
      </c>
      <c r="F13" s="142" t="s">
        <v>97</v>
      </c>
      <c r="G13" s="26">
        <v>0</v>
      </c>
      <c r="H13" s="26">
        <v>500000</v>
      </c>
      <c r="I13" s="26">
        <v>0</v>
      </c>
      <c r="J13" s="26">
        <v>0</v>
      </c>
      <c r="K13" s="26">
        <f t="shared" ref="K13:K20" si="0">SUM(G13:J13)</f>
        <v>500000</v>
      </c>
      <c r="L13" s="150" t="s">
        <v>20</v>
      </c>
      <c r="M13" s="29">
        <v>1500</v>
      </c>
      <c r="N13" s="79"/>
      <c r="O13" s="79"/>
      <c r="P13" s="79"/>
      <c r="Q13" s="79"/>
      <c r="R13" s="80"/>
      <c r="S13" s="80"/>
      <c r="T13" s="79"/>
      <c r="U13" s="79"/>
      <c r="V13" s="80"/>
      <c r="W13" s="81"/>
      <c r="X13" s="79"/>
      <c r="Y13" s="79"/>
      <c r="Z13" s="82"/>
      <c r="AA13" s="83"/>
      <c r="AB13" s="79"/>
      <c r="AC13" s="79"/>
      <c r="AD13" s="83"/>
      <c r="AE13" s="85"/>
      <c r="AF13" s="17"/>
      <c r="AG13" s="18"/>
      <c r="AH13" s="146"/>
      <c r="AI13" s="146"/>
      <c r="AJ13" s="1"/>
      <c r="AK13" s="4"/>
    </row>
    <row r="14" spans="1:989" s="2" customFormat="1" ht="85.5" customHeight="1">
      <c r="A14" s="27" t="s">
        <v>23</v>
      </c>
      <c r="B14" s="28" t="s">
        <v>212</v>
      </c>
      <c r="C14" s="59"/>
      <c r="D14" s="59"/>
      <c r="E14" s="59" t="s">
        <v>19</v>
      </c>
      <c r="F14" s="59" t="s">
        <v>97</v>
      </c>
      <c r="G14" s="26">
        <v>0</v>
      </c>
      <c r="H14" s="26">
        <v>150000</v>
      </c>
      <c r="I14" s="26">
        <v>0</v>
      </c>
      <c r="J14" s="26">
        <v>0</v>
      </c>
      <c r="K14" s="26">
        <f>SUM(G14:J14)</f>
        <v>150000</v>
      </c>
      <c r="L14" s="59" t="s">
        <v>20</v>
      </c>
      <c r="M14" s="29">
        <v>1500</v>
      </c>
      <c r="N14" s="79"/>
      <c r="O14" s="79"/>
      <c r="P14" s="79"/>
      <c r="Q14" s="79"/>
      <c r="R14" s="80"/>
      <c r="S14" s="80"/>
      <c r="T14" s="79"/>
      <c r="U14" s="79"/>
      <c r="V14" s="80"/>
      <c r="W14" s="81"/>
      <c r="X14" s="79" t="s">
        <v>101</v>
      </c>
      <c r="Y14" s="79"/>
      <c r="Z14" s="82" t="s">
        <v>102</v>
      </c>
      <c r="AA14" s="83"/>
      <c r="AB14" s="79"/>
      <c r="AC14" s="79"/>
      <c r="AD14" s="83"/>
      <c r="AE14" s="85"/>
      <c r="AF14" s="17"/>
      <c r="AG14" s="18"/>
      <c r="AH14" s="146"/>
      <c r="AI14" s="146"/>
      <c r="AJ14" s="1"/>
      <c r="AK14" s="4"/>
      <c r="ALA14" s="5" t="e">
        <f>K12+K14+#REF!+K16</f>
        <v>#REF!</v>
      </c>
    </row>
    <row r="15" spans="1:989" s="2" customFormat="1" ht="69.75" customHeight="1">
      <c r="A15" s="27" t="s">
        <v>25</v>
      </c>
      <c r="B15" s="28" t="s">
        <v>103</v>
      </c>
      <c r="C15" s="59"/>
      <c r="D15" s="59"/>
      <c r="E15" s="59" t="s">
        <v>19</v>
      </c>
      <c r="F15" s="59" t="s">
        <v>97</v>
      </c>
      <c r="G15" s="26">
        <v>0</v>
      </c>
      <c r="H15" s="26">
        <v>500000</v>
      </c>
      <c r="I15" s="26">
        <v>0</v>
      </c>
      <c r="J15" s="26">
        <v>0</v>
      </c>
      <c r="K15" s="26">
        <f t="shared" si="0"/>
        <v>500000</v>
      </c>
      <c r="L15" s="59" t="s">
        <v>20</v>
      </c>
      <c r="M15" s="29">
        <v>1000</v>
      </c>
      <c r="N15" s="79"/>
      <c r="O15" s="79"/>
      <c r="P15" s="79"/>
      <c r="Q15" s="79"/>
      <c r="R15" s="80"/>
      <c r="S15" s="80"/>
      <c r="T15" s="79"/>
      <c r="U15" s="79"/>
      <c r="V15" s="80"/>
      <c r="W15" s="81"/>
      <c r="X15" s="79"/>
      <c r="Y15" s="79"/>
      <c r="Z15" s="82"/>
      <c r="AA15" s="83"/>
      <c r="AB15" s="79" t="s">
        <v>104</v>
      </c>
      <c r="AC15" s="79"/>
      <c r="AD15" s="83"/>
      <c r="AE15" s="85"/>
      <c r="AF15" s="17"/>
      <c r="AG15" s="18"/>
      <c r="AH15" s="146"/>
      <c r="AI15" s="146"/>
      <c r="AJ15" s="1"/>
      <c r="AK15" s="4"/>
    </row>
    <row r="16" spans="1:989" s="2" customFormat="1" ht="66" customHeight="1">
      <c r="A16" s="27" t="s">
        <v>26</v>
      </c>
      <c r="B16" s="28" t="s">
        <v>213</v>
      </c>
      <c r="C16" s="59"/>
      <c r="D16" s="59"/>
      <c r="E16" s="59" t="s">
        <v>19</v>
      </c>
      <c r="F16" s="59" t="s">
        <v>97</v>
      </c>
      <c r="G16" s="26">
        <v>0</v>
      </c>
      <c r="H16" s="26">
        <v>250000</v>
      </c>
      <c r="I16" s="26">
        <v>0</v>
      </c>
      <c r="J16" s="26">
        <v>0</v>
      </c>
      <c r="K16" s="26">
        <f t="shared" si="0"/>
        <v>250000</v>
      </c>
      <c r="L16" s="59" t="s">
        <v>24</v>
      </c>
      <c r="M16" s="30">
        <v>1000</v>
      </c>
      <c r="N16" s="79"/>
      <c r="O16" s="79"/>
      <c r="P16" s="79"/>
      <c r="Q16" s="79"/>
      <c r="R16" s="80"/>
      <c r="S16" s="80"/>
      <c r="T16" s="79"/>
      <c r="U16" s="79"/>
      <c r="V16" s="80"/>
      <c r="W16" s="81"/>
      <c r="X16" s="79"/>
      <c r="Y16" s="79"/>
      <c r="Z16" s="82"/>
      <c r="AA16" s="83"/>
      <c r="AB16" s="79"/>
      <c r="AC16" s="79"/>
      <c r="AD16" s="83"/>
      <c r="AE16" s="85"/>
      <c r="AF16" s="17"/>
      <c r="AG16" s="18"/>
      <c r="AH16" s="146"/>
      <c r="AI16" s="146"/>
      <c r="AJ16" s="1"/>
      <c r="AK16" s="4"/>
    </row>
    <row r="17" spans="1:37" s="2" customFormat="1" ht="66" customHeight="1">
      <c r="A17" s="27" t="s">
        <v>151</v>
      </c>
      <c r="B17" s="28" t="s">
        <v>152</v>
      </c>
      <c r="C17" s="142"/>
      <c r="D17" s="142"/>
      <c r="E17" s="142" t="s">
        <v>19</v>
      </c>
      <c r="F17" s="142" t="s">
        <v>97</v>
      </c>
      <c r="G17" s="26">
        <v>0</v>
      </c>
      <c r="H17" s="26">
        <v>200000</v>
      </c>
      <c r="I17" s="26">
        <v>0</v>
      </c>
      <c r="J17" s="26">
        <v>0</v>
      </c>
      <c r="K17" s="26">
        <f t="shared" si="0"/>
        <v>200000</v>
      </c>
      <c r="L17" s="150" t="s">
        <v>24</v>
      </c>
      <c r="M17" s="30">
        <v>1000</v>
      </c>
      <c r="N17" s="79"/>
      <c r="O17" s="79"/>
      <c r="P17" s="79"/>
      <c r="Q17" s="79"/>
      <c r="R17" s="80"/>
      <c r="S17" s="80"/>
      <c r="T17" s="79"/>
      <c r="U17" s="79"/>
      <c r="V17" s="80"/>
      <c r="W17" s="81"/>
      <c r="X17" s="79"/>
      <c r="Y17" s="79"/>
      <c r="Z17" s="82"/>
      <c r="AA17" s="83"/>
      <c r="AB17" s="79"/>
      <c r="AC17" s="79"/>
      <c r="AD17" s="83"/>
      <c r="AE17" s="85"/>
      <c r="AF17" s="17"/>
      <c r="AG17" s="18"/>
      <c r="AH17" s="146"/>
      <c r="AI17" s="146"/>
      <c r="AJ17" s="1"/>
      <c r="AK17" s="4"/>
    </row>
    <row r="18" spans="1:37" s="2" customFormat="1" ht="66" customHeight="1">
      <c r="A18" s="27" t="s">
        <v>153</v>
      </c>
      <c r="B18" s="28" t="s">
        <v>154</v>
      </c>
      <c r="C18" s="142"/>
      <c r="D18" s="142"/>
      <c r="E18" s="142" t="s">
        <v>19</v>
      </c>
      <c r="F18" s="142" t="s">
        <v>97</v>
      </c>
      <c r="G18" s="26">
        <v>0</v>
      </c>
      <c r="H18" s="26">
        <v>0</v>
      </c>
      <c r="I18" s="26">
        <v>250000</v>
      </c>
      <c r="J18" s="26">
        <v>0</v>
      </c>
      <c r="K18" s="26">
        <f t="shared" si="0"/>
        <v>250000</v>
      </c>
      <c r="L18" s="150" t="s">
        <v>24</v>
      </c>
      <c r="M18" s="30">
        <v>2000</v>
      </c>
      <c r="N18" s="79"/>
      <c r="O18" s="79"/>
      <c r="P18" s="79"/>
      <c r="Q18" s="79"/>
      <c r="R18" s="80"/>
      <c r="S18" s="80"/>
      <c r="T18" s="79"/>
      <c r="U18" s="79"/>
      <c r="V18" s="80"/>
      <c r="W18" s="81"/>
      <c r="X18" s="79"/>
      <c r="Y18" s="79"/>
      <c r="Z18" s="82"/>
      <c r="AA18" s="83"/>
      <c r="AB18" s="79"/>
      <c r="AC18" s="79"/>
      <c r="AD18" s="83"/>
      <c r="AE18" s="85"/>
      <c r="AF18" s="17"/>
      <c r="AG18" s="18"/>
      <c r="AH18" s="146"/>
      <c r="AI18" s="146"/>
      <c r="AJ18" s="1"/>
      <c r="AK18" s="4"/>
    </row>
    <row r="19" spans="1:37" s="2" customFormat="1" ht="57" customHeight="1">
      <c r="A19" s="27" t="s">
        <v>27</v>
      </c>
      <c r="B19" s="28" t="s">
        <v>214</v>
      </c>
      <c r="C19" s="59"/>
      <c r="D19" s="59"/>
      <c r="E19" s="59" t="s">
        <v>19</v>
      </c>
      <c r="F19" s="59" t="s">
        <v>97</v>
      </c>
      <c r="G19" s="26">
        <v>0</v>
      </c>
      <c r="H19" s="26">
        <v>0</v>
      </c>
      <c r="I19" s="26">
        <v>2000000</v>
      </c>
      <c r="J19" s="26">
        <v>0</v>
      </c>
      <c r="K19" s="26">
        <f t="shared" si="0"/>
        <v>2000000</v>
      </c>
      <c r="L19" s="59" t="s">
        <v>20</v>
      </c>
      <c r="M19" s="29">
        <v>2000</v>
      </c>
      <c r="N19" s="79"/>
      <c r="O19" s="79"/>
      <c r="P19" s="79"/>
      <c r="Q19" s="79"/>
      <c r="R19" s="80"/>
      <c r="S19" s="80"/>
      <c r="T19" s="79"/>
      <c r="U19" s="79"/>
      <c r="V19" s="80"/>
      <c r="W19" s="81"/>
      <c r="X19" s="79"/>
      <c r="Y19" s="79"/>
      <c r="Z19" s="82"/>
      <c r="AA19" s="83" t="s">
        <v>105</v>
      </c>
      <c r="AB19" s="79"/>
      <c r="AC19" s="79"/>
      <c r="AD19" s="83"/>
      <c r="AE19" s="85"/>
      <c r="AF19" s="17"/>
      <c r="AG19" s="18"/>
      <c r="AH19" s="146"/>
      <c r="AI19" s="146"/>
      <c r="AJ19" s="1"/>
      <c r="AK19" s="4"/>
    </row>
    <row r="20" spans="1:37" s="2" customFormat="1" ht="67.5" customHeight="1">
      <c r="A20" s="27" t="s">
        <v>29</v>
      </c>
      <c r="B20" s="28" t="s">
        <v>28</v>
      </c>
      <c r="C20" s="59"/>
      <c r="D20" s="59"/>
      <c r="E20" s="59" t="s">
        <v>19</v>
      </c>
      <c r="F20" s="59" t="s">
        <v>97</v>
      </c>
      <c r="G20" s="26">
        <v>0</v>
      </c>
      <c r="H20" s="26">
        <v>0</v>
      </c>
      <c r="I20" s="26">
        <v>500000</v>
      </c>
      <c r="J20" s="26">
        <v>0</v>
      </c>
      <c r="K20" s="26">
        <f t="shared" si="0"/>
        <v>500000</v>
      </c>
      <c r="L20" s="59" t="s">
        <v>20</v>
      </c>
      <c r="M20" s="29">
        <v>500</v>
      </c>
      <c r="N20" s="79"/>
      <c r="O20" s="79"/>
      <c r="P20" s="79"/>
      <c r="Q20" s="79"/>
      <c r="R20" s="80"/>
      <c r="S20" s="80"/>
      <c r="T20" s="79"/>
      <c r="U20" s="79"/>
      <c r="V20" s="80"/>
      <c r="W20" s="81"/>
      <c r="X20" s="79"/>
      <c r="Y20" s="79"/>
      <c r="Z20" s="82"/>
      <c r="AA20" s="83"/>
      <c r="AB20" s="79"/>
      <c r="AC20" s="79"/>
      <c r="AD20" s="83"/>
      <c r="AE20" s="85"/>
      <c r="AF20" s="17"/>
      <c r="AG20" s="18"/>
      <c r="AH20" s="146"/>
      <c r="AI20" s="146"/>
      <c r="AJ20" s="3"/>
      <c r="AK20" s="4"/>
    </row>
    <row r="21" spans="1:37" s="1" customFormat="1" ht="35.25" customHeight="1">
      <c r="A21" s="27"/>
      <c r="B21" s="199" t="s">
        <v>36</v>
      </c>
      <c r="C21" s="199"/>
      <c r="D21" s="199"/>
      <c r="E21" s="199"/>
      <c r="F21" s="199"/>
      <c r="G21" s="39">
        <f>SUM(G11:G20)</f>
        <v>500000</v>
      </c>
      <c r="H21" s="39">
        <f>SUM(H11:H20)</f>
        <v>1600000</v>
      </c>
      <c r="I21" s="39">
        <f>SUM(I11:I20)</f>
        <v>27750000</v>
      </c>
      <c r="J21" s="39">
        <f>SUM(J11:J20)</f>
        <v>0</v>
      </c>
      <c r="K21" s="39">
        <f>SUM(K11:K20)</f>
        <v>29850000</v>
      </c>
      <c r="L21" s="200"/>
      <c r="M21" s="200"/>
      <c r="N21" s="79"/>
      <c r="O21" s="79"/>
      <c r="P21" s="79"/>
      <c r="Q21" s="79"/>
      <c r="R21" s="79"/>
      <c r="S21" s="80"/>
      <c r="T21" s="79"/>
      <c r="U21" s="79"/>
      <c r="V21" s="80"/>
      <c r="W21" s="81"/>
      <c r="X21" s="79"/>
      <c r="Y21" s="79"/>
      <c r="Z21" s="82"/>
      <c r="AA21" s="83"/>
      <c r="AB21" s="79"/>
      <c r="AC21" s="79"/>
      <c r="AD21" s="83"/>
      <c r="AE21" s="85"/>
      <c r="AF21" s="17"/>
      <c r="AG21" s="18"/>
      <c r="AH21" s="146"/>
      <c r="AI21" s="146"/>
      <c r="AK21" s="4"/>
    </row>
    <row r="22" spans="1:37" s="1" customFormat="1" ht="35.25" customHeight="1">
      <c r="A22" s="36" t="s">
        <v>37</v>
      </c>
      <c r="B22" s="198" t="s">
        <v>155</v>
      </c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79"/>
      <c r="O22" s="79"/>
      <c r="P22" s="79"/>
      <c r="Q22" s="79"/>
      <c r="R22" s="79"/>
      <c r="S22" s="80"/>
      <c r="T22" s="79"/>
      <c r="U22" s="79"/>
      <c r="V22" s="80"/>
      <c r="W22" s="81"/>
      <c r="X22" s="79"/>
      <c r="Y22" s="79"/>
      <c r="Z22" s="82"/>
      <c r="AA22" s="83"/>
      <c r="AB22" s="79"/>
      <c r="AC22" s="79"/>
      <c r="AD22" s="83"/>
      <c r="AE22" s="85"/>
      <c r="AF22" s="17"/>
      <c r="AG22" s="18"/>
      <c r="AH22" s="146"/>
      <c r="AI22" s="146"/>
      <c r="AK22" s="4"/>
    </row>
    <row r="23" spans="1:37" s="1" customFormat="1" ht="66.75" customHeight="1">
      <c r="A23" s="27" t="s">
        <v>38</v>
      </c>
      <c r="B23" s="35" t="s">
        <v>156</v>
      </c>
      <c r="C23" s="58"/>
      <c r="D23" s="58"/>
      <c r="E23" s="171" t="s">
        <v>40</v>
      </c>
      <c r="F23" s="59" t="s">
        <v>106</v>
      </c>
      <c r="G23" s="26">
        <v>600000</v>
      </c>
      <c r="H23" s="26">
        <v>0</v>
      </c>
      <c r="I23" s="26">
        <v>0</v>
      </c>
      <c r="J23" s="26">
        <v>0</v>
      </c>
      <c r="K23" s="26">
        <f>G23+H23+I23+J23</f>
        <v>600000</v>
      </c>
      <c r="L23" s="59" t="s">
        <v>42</v>
      </c>
      <c r="M23" s="31">
        <v>120</v>
      </c>
      <c r="N23" s="86" t="s">
        <v>107</v>
      </c>
      <c r="O23" s="86"/>
      <c r="P23" s="86"/>
      <c r="Q23" s="86"/>
      <c r="R23" s="86"/>
      <c r="S23" s="86"/>
      <c r="T23" s="86"/>
      <c r="U23" s="79"/>
      <c r="V23" s="80"/>
      <c r="W23" s="81"/>
      <c r="X23" s="79"/>
      <c r="Y23" s="79"/>
      <c r="Z23" s="82"/>
      <c r="AA23" s="83"/>
      <c r="AB23" s="79"/>
      <c r="AC23" s="79"/>
      <c r="AD23" s="83"/>
      <c r="AE23" s="85"/>
      <c r="AF23" s="17"/>
      <c r="AG23" s="18"/>
      <c r="AH23" s="146"/>
      <c r="AI23" s="146"/>
      <c r="AK23" s="4"/>
    </row>
    <row r="24" spans="1:37" s="1" customFormat="1" ht="62.25" customHeight="1">
      <c r="A24" s="27" t="s">
        <v>41</v>
      </c>
      <c r="B24" s="28" t="s">
        <v>222</v>
      </c>
      <c r="C24" s="59"/>
      <c r="D24" s="59"/>
      <c r="E24" s="59" t="s">
        <v>45</v>
      </c>
      <c r="F24" s="59" t="s">
        <v>46</v>
      </c>
      <c r="G24" s="26">
        <v>0</v>
      </c>
      <c r="H24" s="26">
        <v>0</v>
      </c>
      <c r="I24" s="26">
        <v>0</v>
      </c>
      <c r="J24" s="26">
        <v>150000</v>
      </c>
      <c r="K24" s="26">
        <f t="shared" ref="K24:K37" si="1">G24+H24+I24+J24</f>
        <v>150000</v>
      </c>
      <c r="L24" s="59" t="s">
        <v>42</v>
      </c>
      <c r="M24" s="31">
        <v>50</v>
      </c>
      <c r="N24" s="86"/>
      <c r="O24" s="86"/>
      <c r="P24" s="86"/>
      <c r="Q24" s="86"/>
      <c r="R24" s="86"/>
      <c r="S24" s="86"/>
      <c r="T24" s="86"/>
      <c r="U24" s="79"/>
      <c r="V24" s="80"/>
      <c r="W24" s="81"/>
      <c r="X24" s="79"/>
      <c r="Y24" s="79"/>
      <c r="Z24" s="82"/>
      <c r="AA24" s="83"/>
      <c r="AB24" s="79"/>
      <c r="AC24" s="79"/>
      <c r="AD24" s="83"/>
      <c r="AE24" s="85"/>
      <c r="AF24" s="17"/>
      <c r="AG24" s="18"/>
      <c r="AH24" s="146"/>
      <c r="AI24" s="146"/>
      <c r="AK24" s="4"/>
    </row>
    <row r="25" spans="1:37" s="1" customFormat="1" ht="60.75" customHeight="1">
      <c r="A25" s="27" t="s">
        <v>43</v>
      </c>
      <c r="B25" s="28" t="s">
        <v>223</v>
      </c>
      <c r="C25" s="59"/>
      <c r="D25" s="59"/>
      <c r="E25" s="59" t="s">
        <v>45</v>
      </c>
      <c r="F25" s="59" t="s">
        <v>46</v>
      </c>
      <c r="G25" s="26">
        <v>150000</v>
      </c>
      <c r="H25" s="26">
        <v>0</v>
      </c>
      <c r="I25" s="26">
        <v>0</v>
      </c>
      <c r="J25" s="26">
        <v>0</v>
      </c>
      <c r="K25" s="26">
        <f t="shared" si="1"/>
        <v>150000</v>
      </c>
      <c r="L25" s="59" t="s">
        <v>42</v>
      </c>
      <c r="M25" s="31">
        <v>100</v>
      </c>
      <c r="N25" s="86"/>
      <c r="O25" s="86"/>
      <c r="P25" s="86"/>
      <c r="Q25" s="86"/>
      <c r="R25" s="86"/>
      <c r="S25" s="86"/>
      <c r="T25" s="86"/>
      <c r="U25" s="79"/>
      <c r="V25" s="80"/>
      <c r="W25" s="81"/>
      <c r="X25" s="79"/>
      <c r="Y25" s="79"/>
      <c r="Z25" s="82"/>
      <c r="AA25" s="83"/>
      <c r="AB25" s="79"/>
      <c r="AC25" s="79"/>
      <c r="AD25" s="83"/>
      <c r="AE25" s="85"/>
      <c r="AF25" s="17"/>
      <c r="AG25" s="18"/>
      <c r="AH25" s="146"/>
      <c r="AI25" s="146"/>
      <c r="AK25" s="4"/>
    </row>
    <row r="26" spans="1:37" s="1" customFormat="1" ht="60.75" customHeight="1">
      <c r="A26" s="27" t="s">
        <v>44</v>
      </c>
      <c r="B26" s="28" t="s">
        <v>224</v>
      </c>
      <c r="C26" s="142"/>
      <c r="D26" s="142"/>
      <c r="E26" s="142" t="s">
        <v>110</v>
      </c>
      <c r="F26" s="142" t="s">
        <v>106</v>
      </c>
      <c r="G26" s="26">
        <v>0</v>
      </c>
      <c r="H26" s="26">
        <v>0</v>
      </c>
      <c r="I26" s="26">
        <v>0</v>
      </c>
      <c r="J26" s="26">
        <v>100000</v>
      </c>
      <c r="K26" s="26">
        <f t="shared" si="1"/>
        <v>100000</v>
      </c>
      <c r="L26" s="142" t="s">
        <v>42</v>
      </c>
      <c r="M26" s="31">
        <v>50</v>
      </c>
      <c r="N26" s="86"/>
      <c r="O26" s="86"/>
      <c r="P26" s="86"/>
      <c r="Q26" s="86"/>
      <c r="R26" s="86"/>
      <c r="S26" s="86"/>
      <c r="T26" s="86"/>
      <c r="U26" s="79"/>
      <c r="V26" s="80"/>
      <c r="W26" s="81"/>
      <c r="X26" s="79"/>
      <c r="Y26" s="79"/>
      <c r="Z26" s="82"/>
      <c r="AA26" s="83"/>
      <c r="AB26" s="79"/>
      <c r="AC26" s="79"/>
      <c r="AD26" s="83"/>
      <c r="AE26" s="85"/>
      <c r="AF26" s="17"/>
      <c r="AG26" s="18"/>
      <c r="AH26" s="146"/>
      <c r="AI26" s="146"/>
      <c r="AK26" s="4"/>
    </row>
    <row r="27" spans="1:37" s="1" customFormat="1" ht="60.75" customHeight="1">
      <c r="A27" s="27" t="s">
        <v>47</v>
      </c>
      <c r="B27" s="35" t="s">
        <v>157</v>
      </c>
      <c r="C27" s="141"/>
      <c r="D27" s="141"/>
      <c r="E27" s="142" t="s">
        <v>49</v>
      </c>
      <c r="F27" s="142" t="s">
        <v>111</v>
      </c>
      <c r="G27" s="26">
        <v>0</v>
      </c>
      <c r="H27" s="26">
        <v>200000</v>
      </c>
      <c r="I27" s="26">
        <v>0</v>
      </c>
      <c r="J27" s="26">
        <v>0</v>
      </c>
      <c r="K27" s="26">
        <f t="shared" si="1"/>
        <v>200000</v>
      </c>
      <c r="L27" s="142" t="s">
        <v>42</v>
      </c>
      <c r="M27" s="31">
        <v>200</v>
      </c>
      <c r="N27" s="86"/>
      <c r="O27" s="86"/>
      <c r="P27" s="86"/>
      <c r="Q27" s="86"/>
      <c r="R27" s="86"/>
      <c r="S27" s="86"/>
      <c r="T27" s="86"/>
      <c r="U27" s="79"/>
      <c r="V27" s="80"/>
      <c r="W27" s="81"/>
      <c r="X27" s="79"/>
      <c r="Y27" s="79"/>
      <c r="Z27" s="82"/>
      <c r="AA27" s="83"/>
      <c r="AB27" s="79"/>
      <c r="AC27" s="79"/>
      <c r="AD27" s="83"/>
      <c r="AE27" s="85"/>
      <c r="AF27" s="17"/>
      <c r="AG27" s="18"/>
      <c r="AH27" s="146"/>
      <c r="AI27" s="146"/>
      <c r="AK27" s="4"/>
    </row>
    <row r="28" spans="1:37" s="1" customFormat="1" ht="119.25" customHeight="1">
      <c r="A28" s="27" t="s">
        <v>158</v>
      </c>
      <c r="B28" s="28" t="s">
        <v>274</v>
      </c>
      <c r="C28" s="141"/>
      <c r="D28" s="141"/>
      <c r="E28" s="171" t="s">
        <v>109</v>
      </c>
      <c r="F28" s="142" t="s">
        <v>50</v>
      </c>
      <c r="G28" s="26">
        <v>250000</v>
      </c>
      <c r="H28" s="26">
        <v>0</v>
      </c>
      <c r="I28" s="26">
        <v>0</v>
      </c>
      <c r="J28" s="26">
        <v>0</v>
      </c>
      <c r="K28" s="26">
        <f t="shared" si="1"/>
        <v>250000</v>
      </c>
      <c r="L28" s="142" t="s">
        <v>42</v>
      </c>
      <c r="M28" s="31">
        <v>250</v>
      </c>
      <c r="N28" s="86"/>
      <c r="O28" s="86"/>
      <c r="P28" s="86"/>
      <c r="Q28" s="86"/>
      <c r="R28" s="86"/>
      <c r="S28" s="86"/>
      <c r="T28" s="86"/>
      <c r="U28" s="79"/>
      <c r="V28" s="80"/>
      <c r="W28" s="81"/>
      <c r="X28" s="79"/>
      <c r="Y28" s="79"/>
      <c r="Z28" s="82"/>
      <c r="AA28" s="83"/>
      <c r="AB28" s="79"/>
      <c r="AC28" s="79"/>
      <c r="AD28" s="83"/>
      <c r="AE28" s="85"/>
      <c r="AF28" s="17"/>
      <c r="AG28" s="18"/>
      <c r="AH28" s="146"/>
      <c r="AI28" s="146"/>
      <c r="AK28" s="4"/>
    </row>
    <row r="29" spans="1:37" s="1" customFormat="1" ht="110.25" customHeight="1">
      <c r="A29" s="27" t="s">
        <v>159</v>
      </c>
      <c r="B29" s="37" t="s">
        <v>277</v>
      </c>
      <c r="C29" s="141"/>
      <c r="D29" s="141"/>
      <c r="E29" s="142" t="s">
        <v>30</v>
      </c>
      <c r="F29" s="142" t="s">
        <v>112</v>
      </c>
      <c r="G29" s="26">
        <v>0</v>
      </c>
      <c r="H29" s="26">
        <v>0</v>
      </c>
      <c r="I29" s="26">
        <v>0</v>
      </c>
      <c r="J29" s="34">
        <v>800000</v>
      </c>
      <c r="K29" s="26">
        <f t="shared" si="1"/>
        <v>800000</v>
      </c>
      <c r="L29" s="142" t="s">
        <v>42</v>
      </c>
      <c r="M29" s="31">
        <v>30</v>
      </c>
      <c r="N29" s="86"/>
      <c r="O29" s="86"/>
      <c r="P29" s="86"/>
      <c r="Q29" s="86"/>
      <c r="R29" s="86"/>
      <c r="S29" s="86"/>
      <c r="T29" s="86"/>
      <c r="U29" s="79"/>
      <c r="V29" s="80"/>
      <c r="W29" s="81"/>
      <c r="X29" s="79"/>
      <c r="Y29" s="79"/>
      <c r="Z29" s="82"/>
      <c r="AA29" s="83"/>
      <c r="AB29" s="79"/>
      <c r="AC29" s="79"/>
      <c r="AD29" s="83"/>
      <c r="AE29" s="85"/>
      <c r="AF29" s="17"/>
      <c r="AG29" s="18"/>
      <c r="AH29" s="146"/>
      <c r="AI29" s="146"/>
      <c r="AK29" s="4"/>
    </row>
    <row r="30" spans="1:37" s="1" customFormat="1" ht="102" customHeight="1">
      <c r="A30" s="27" t="s">
        <v>160</v>
      </c>
      <c r="B30" s="28" t="s">
        <v>48</v>
      </c>
      <c r="C30" s="28"/>
      <c r="D30" s="28"/>
      <c r="E30" s="142" t="s">
        <v>45</v>
      </c>
      <c r="F30" s="142" t="s">
        <v>46</v>
      </c>
      <c r="G30" s="26">
        <v>150000</v>
      </c>
      <c r="H30" s="26">
        <v>0</v>
      </c>
      <c r="I30" s="26">
        <v>0</v>
      </c>
      <c r="J30" s="26">
        <v>0</v>
      </c>
      <c r="K30" s="26">
        <f t="shared" si="1"/>
        <v>150000</v>
      </c>
      <c r="L30" s="142" t="s">
        <v>42</v>
      </c>
      <c r="M30" s="31">
        <v>80</v>
      </c>
      <c r="N30" s="86"/>
      <c r="O30" s="86"/>
      <c r="P30" s="86"/>
      <c r="Q30" s="86"/>
      <c r="R30" s="86"/>
      <c r="S30" s="86"/>
      <c r="T30" s="86"/>
      <c r="U30" s="79"/>
      <c r="V30" s="80"/>
      <c r="W30" s="81"/>
      <c r="X30" s="79"/>
      <c r="Y30" s="79"/>
      <c r="Z30" s="82"/>
      <c r="AA30" s="83"/>
      <c r="AB30" s="79"/>
      <c r="AC30" s="79"/>
      <c r="AD30" s="83"/>
      <c r="AE30" s="85"/>
      <c r="AF30" s="17"/>
      <c r="AG30" s="18"/>
      <c r="AH30" s="146"/>
      <c r="AI30" s="146"/>
      <c r="AK30" s="4"/>
    </row>
    <row r="31" spans="1:37" s="1" customFormat="1" ht="69.75" customHeight="1">
      <c r="A31" s="27" t="s">
        <v>161</v>
      </c>
      <c r="B31" s="28" t="s">
        <v>273</v>
      </c>
      <c r="C31" s="28"/>
      <c r="D31" s="28"/>
      <c r="E31" s="171" t="s">
        <v>45</v>
      </c>
      <c r="F31" s="171" t="s">
        <v>46</v>
      </c>
      <c r="G31" s="26">
        <v>0</v>
      </c>
      <c r="H31" s="26">
        <v>0</v>
      </c>
      <c r="I31" s="26">
        <v>0</v>
      </c>
      <c r="J31" s="26">
        <v>70000</v>
      </c>
      <c r="K31" s="26">
        <f t="shared" si="1"/>
        <v>70000</v>
      </c>
      <c r="L31" s="171" t="s">
        <v>42</v>
      </c>
      <c r="M31" s="31">
        <v>50</v>
      </c>
      <c r="N31" s="86"/>
      <c r="O31" s="86"/>
      <c r="P31" s="86"/>
      <c r="Q31" s="86"/>
      <c r="R31" s="86"/>
      <c r="S31" s="86"/>
      <c r="T31" s="86"/>
      <c r="U31" s="79"/>
      <c r="V31" s="80"/>
      <c r="W31" s="81"/>
      <c r="X31" s="79"/>
      <c r="Y31" s="79"/>
      <c r="Z31" s="82"/>
      <c r="AA31" s="83"/>
      <c r="AB31" s="79"/>
      <c r="AC31" s="79"/>
      <c r="AD31" s="83"/>
      <c r="AE31" s="85"/>
      <c r="AF31" s="17"/>
      <c r="AG31" s="18"/>
      <c r="AH31" s="146"/>
      <c r="AI31" s="146"/>
      <c r="AK31" s="4"/>
    </row>
    <row r="32" spans="1:37" s="1" customFormat="1" ht="102.75" customHeight="1">
      <c r="A32" s="27" t="s">
        <v>162</v>
      </c>
      <c r="B32" s="28" t="s">
        <v>163</v>
      </c>
      <c r="C32" s="28"/>
      <c r="D32" s="28"/>
      <c r="E32" s="171" t="s">
        <v>45</v>
      </c>
      <c r="F32" s="171" t="s">
        <v>46</v>
      </c>
      <c r="G32" s="26">
        <v>0</v>
      </c>
      <c r="H32" s="26">
        <v>0</v>
      </c>
      <c r="I32" s="26">
        <v>0</v>
      </c>
      <c r="J32" s="26">
        <v>100000</v>
      </c>
      <c r="K32" s="26">
        <f t="shared" si="1"/>
        <v>100000</v>
      </c>
      <c r="L32" s="171" t="s">
        <v>42</v>
      </c>
      <c r="M32" s="31">
        <v>25</v>
      </c>
      <c r="N32" s="86"/>
      <c r="O32" s="86"/>
      <c r="P32" s="86"/>
      <c r="Q32" s="86"/>
      <c r="R32" s="86"/>
      <c r="S32" s="86"/>
      <c r="T32" s="86"/>
      <c r="U32" s="79"/>
      <c r="V32" s="80"/>
      <c r="W32" s="81"/>
      <c r="X32" s="79"/>
      <c r="Y32" s="79"/>
      <c r="Z32" s="82"/>
      <c r="AA32" s="83"/>
      <c r="AB32" s="79"/>
      <c r="AC32" s="79"/>
      <c r="AD32" s="83"/>
      <c r="AE32" s="85"/>
      <c r="AF32" s="17"/>
      <c r="AG32" s="18"/>
      <c r="AH32" s="146"/>
      <c r="AI32" s="146"/>
      <c r="AK32" s="4"/>
    </row>
    <row r="33" spans="1:37" s="1" customFormat="1" ht="96.75" customHeight="1">
      <c r="A33" s="27" t="s">
        <v>164</v>
      </c>
      <c r="B33" s="28" t="s">
        <v>39</v>
      </c>
      <c r="C33" s="28"/>
      <c r="D33" s="28"/>
      <c r="E33" s="142" t="s">
        <v>40</v>
      </c>
      <c r="F33" s="142" t="s">
        <v>106</v>
      </c>
      <c r="G33" s="26">
        <v>0</v>
      </c>
      <c r="H33" s="26">
        <v>500000</v>
      </c>
      <c r="I33" s="26">
        <v>0</v>
      </c>
      <c r="J33" s="26">
        <f>500000-500000</f>
        <v>0</v>
      </c>
      <c r="K33" s="26">
        <f t="shared" si="1"/>
        <v>500000</v>
      </c>
      <c r="L33" s="142" t="s">
        <v>31</v>
      </c>
      <c r="M33" s="29">
        <v>2</v>
      </c>
      <c r="N33" s="86"/>
      <c r="O33" s="86"/>
      <c r="P33" s="86"/>
      <c r="Q33" s="86"/>
      <c r="R33" s="86"/>
      <c r="S33" s="86"/>
      <c r="T33" s="86"/>
      <c r="U33" s="79"/>
      <c r="V33" s="80"/>
      <c r="W33" s="81"/>
      <c r="X33" s="79"/>
      <c r="Y33" s="79"/>
      <c r="Z33" s="82"/>
      <c r="AA33" s="83"/>
      <c r="AB33" s="79"/>
      <c r="AC33" s="79"/>
      <c r="AD33" s="83"/>
      <c r="AE33" s="85"/>
      <c r="AF33" s="17"/>
      <c r="AG33" s="18"/>
      <c r="AH33" s="146"/>
      <c r="AI33" s="146"/>
      <c r="AK33" s="4"/>
    </row>
    <row r="34" spans="1:37" s="1" customFormat="1" ht="66" customHeight="1">
      <c r="A34" s="27" t="s">
        <v>51</v>
      </c>
      <c r="B34" s="35" t="s">
        <v>108</v>
      </c>
      <c r="C34" s="58"/>
      <c r="D34" s="58"/>
      <c r="E34" s="190" t="s">
        <v>109</v>
      </c>
      <c r="F34" s="59" t="s">
        <v>50</v>
      </c>
      <c r="G34" s="26">
        <v>0</v>
      </c>
      <c r="H34" s="26">
        <v>50000</v>
      </c>
      <c r="I34" s="26">
        <v>0</v>
      </c>
      <c r="J34" s="26">
        <v>0</v>
      </c>
      <c r="K34" s="26">
        <f t="shared" si="1"/>
        <v>50000</v>
      </c>
      <c r="L34" s="142" t="s">
        <v>42</v>
      </c>
      <c r="M34" s="31">
        <v>100</v>
      </c>
      <c r="N34" s="86"/>
      <c r="O34" s="86"/>
      <c r="P34" s="86"/>
      <c r="Q34" s="86"/>
      <c r="R34" s="86"/>
      <c r="S34" s="86"/>
      <c r="T34" s="86"/>
      <c r="U34" s="79"/>
      <c r="V34" s="80"/>
      <c r="W34" s="81"/>
      <c r="X34" s="79"/>
      <c r="Y34" s="79"/>
      <c r="Z34" s="82"/>
      <c r="AA34" s="83"/>
      <c r="AB34" s="79"/>
      <c r="AC34" s="79"/>
      <c r="AD34" s="83"/>
      <c r="AE34" s="85"/>
      <c r="AF34" s="17"/>
      <c r="AG34" s="18"/>
      <c r="AH34" s="146"/>
      <c r="AI34" s="146"/>
      <c r="AK34" s="4"/>
    </row>
    <row r="35" spans="1:37" s="1" customFormat="1" ht="80.25" customHeight="1">
      <c r="A35" s="27" t="s">
        <v>52</v>
      </c>
      <c r="B35" s="38" t="s">
        <v>113</v>
      </c>
      <c r="C35" s="141"/>
      <c r="D35" s="141"/>
      <c r="E35" s="142" t="s">
        <v>40</v>
      </c>
      <c r="F35" s="142" t="s">
        <v>106</v>
      </c>
      <c r="G35" s="26">
        <v>0</v>
      </c>
      <c r="H35" s="26">
        <v>1500000</v>
      </c>
      <c r="I35" s="26">
        <v>0</v>
      </c>
      <c r="J35" s="26">
        <f>1500000-336240-1163760</f>
        <v>0</v>
      </c>
      <c r="K35" s="26">
        <f t="shared" si="1"/>
        <v>1500000</v>
      </c>
      <c r="L35" s="142" t="s">
        <v>42</v>
      </c>
      <c r="M35" s="31">
        <v>70</v>
      </c>
      <c r="N35" s="86"/>
      <c r="O35" s="86"/>
      <c r="P35" s="86"/>
      <c r="Q35" s="86"/>
      <c r="R35" s="86"/>
      <c r="S35" s="86"/>
      <c r="T35" s="86"/>
      <c r="U35" s="79"/>
      <c r="V35" s="80"/>
      <c r="W35" s="81"/>
      <c r="X35" s="79"/>
      <c r="Y35" s="79"/>
      <c r="Z35" s="82"/>
      <c r="AA35" s="83"/>
      <c r="AB35" s="79"/>
      <c r="AC35" s="79"/>
      <c r="AD35" s="83"/>
      <c r="AE35" s="85"/>
      <c r="AF35" s="17"/>
      <c r="AG35" s="18"/>
      <c r="AH35" s="146"/>
      <c r="AI35" s="146"/>
      <c r="AK35" s="4"/>
    </row>
    <row r="36" spans="1:37" s="1" customFormat="1" ht="83.25" customHeight="1">
      <c r="A36" s="27" t="s">
        <v>275</v>
      </c>
      <c r="B36" s="28" t="s">
        <v>268</v>
      </c>
      <c r="C36" s="142"/>
      <c r="D36" s="142"/>
      <c r="E36" s="171" t="s">
        <v>40</v>
      </c>
      <c r="F36" s="171" t="s">
        <v>106</v>
      </c>
      <c r="G36" s="26">
        <v>600000</v>
      </c>
      <c r="H36" s="26">
        <v>0</v>
      </c>
      <c r="I36" s="26">
        <v>0</v>
      </c>
      <c r="J36" s="26">
        <v>0</v>
      </c>
      <c r="K36" s="26">
        <f t="shared" si="1"/>
        <v>600000</v>
      </c>
      <c r="L36" s="46" t="s">
        <v>276</v>
      </c>
      <c r="M36" s="177" t="s">
        <v>269</v>
      </c>
      <c r="N36" s="86"/>
      <c r="O36" s="86"/>
      <c r="P36" s="86"/>
      <c r="Q36" s="86"/>
      <c r="R36" s="86"/>
      <c r="S36" s="86"/>
      <c r="T36" s="86"/>
      <c r="U36" s="79"/>
      <c r="V36" s="80"/>
      <c r="W36" s="81"/>
      <c r="X36" s="79"/>
      <c r="Y36" s="79"/>
      <c r="Z36" s="82"/>
      <c r="AA36" s="83"/>
      <c r="AB36" s="79"/>
      <c r="AC36" s="79"/>
      <c r="AD36" s="83"/>
      <c r="AE36" s="182" t="s">
        <v>215</v>
      </c>
      <c r="AF36" s="183"/>
      <c r="AG36" s="18"/>
      <c r="AH36" s="146"/>
      <c r="AI36" s="146"/>
      <c r="AK36" s="4"/>
    </row>
    <row r="37" spans="1:37" s="1" customFormat="1" ht="80.25" customHeight="1">
      <c r="A37" s="27" t="s">
        <v>259</v>
      </c>
      <c r="B37" s="137" t="s">
        <v>114</v>
      </c>
      <c r="C37" s="141"/>
      <c r="D37" s="141"/>
      <c r="E37" s="142" t="s">
        <v>40</v>
      </c>
      <c r="F37" s="142" t="s">
        <v>106</v>
      </c>
      <c r="G37" s="26">
        <v>1200000</v>
      </c>
      <c r="H37" s="26">
        <v>0</v>
      </c>
      <c r="I37" s="26">
        <v>0</v>
      </c>
      <c r="J37" s="26">
        <v>0</v>
      </c>
      <c r="K37" s="26">
        <f t="shared" si="1"/>
        <v>1200000</v>
      </c>
      <c r="L37" s="142" t="s">
        <v>53</v>
      </c>
      <c r="M37" s="142">
        <v>22</v>
      </c>
      <c r="N37" s="86"/>
      <c r="O37" s="86"/>
      <c r="P37" s="86"/>
      <c r="Q37" s="86"/>
      <c r="R37" s="86"/>
      <c r="S37" s="86"/>
      <c r="T37" s="86"/>
      <c r="U37" s="79"/>
      <c r="V37" s="80"/>
      <c r="W37" s="81"/>
      <c r="X37" s="79"/>
      <c r="Y37" s="79"/>
      <c r="Z37" s="82"/>
      <c r="AA37" s="83"/>
      <c r="AB37" s="79"/>
      <c r="AC37" s="79"/>
      <c r="AD37" s="83"/>
      <c r="AE37" s="85"/>
      <c r="AF37" s="17"/>
      <c r="AG37" s="18"/>
      <c r="AH37" s="146"/>
      <c r="AI37" s="146"/>
      <c r="AK37" s="4"/>
    </row>
    <row r="38" spans="1:37" s="1" customFormat="1" ht="33.75" customHeight="1">
      <c r="A38" s="27"/>
      <c r="B38" s="199" t="s">
        <v>36</v>
      </c>
      <c r="C38" s="199"/>
      <c r="D38" s="199"/>
      <c r="E38" s="199"/>
      <c r="F38" s="199"/>
      <c r="G38" s="39">
        <f>SUM(G23:G37)</f>
        <v>2950000</v>
      </c>
      <c r="H38" s="39">
        <f>SUM(H23:H37)</f>
        <v>2250000</v>
      </c>
      <c r="I38" s="39">
        <f>SUM(I23:I37)</f>
        <v>0</v>
      </c>
      <c r="J38" s="39">
        <f>SUM(J23:J37)</f>
        <v>1220000</v>
      </c>
      <c r="K38" s="39">
        <f>SUM(K23:K37)</f>
        <v>6420000</v>
      </c>
      <c r="L38" s="200"/>
      <c r="M38" s="200"/>
      <c r="N38" s="79"/>
      <c r="O38" s="79"/>
      <c r="P38" s="79"/>
      <c r="Q38" s="79"/>
      <c r="R38" s="79"/>
      <c r="S38" s="80"/>
      <c r="T38" s="79"/>
      <c r="U38" s="79"/>
      <c r="V38" s="80"/>
      <c r="W38" s="81"/>
      <c r="X38" s="79"/>
      <c r="Y38" s="79"/>
      <c r="Z38" s="82"/>
      <c r="AA38" s="83"/>
      <c r="AB38" s="79"/>
      <c r="AC38" s="79"/>
      <c r="AD38" s="83"/>
      <c r="AE38" s="85"/>
      <c r="AF38" s="17"/>
      <c r="AG38" s="18"/>
      <c r="AH38" s="146"/>
      <c r="AI38" s="146"/>
      <c r="AK38" s="4"/>
    </row>
    <row r="39" spans="1:37" s="1" customFormat="1" ht="38.25" customHeight="1">
      <c r="A39" s="36" t="s">
        <v>54</v>
      </c>
      <c r="B39" s="198" t="s">
        <v>165</v>
      </c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79"/>
      <c r="O39" s="79"/>
      <c r="P39" s="79"/>
      <c r="Q39" s="79"/>
      <c r="R39" s="79"/>
      <c r="S39" s="80"/>
      <c r="T39" s="79"/>
      <c r="U39" s="79"/>
      <c r="V39" s="80"/>
      <c r="W39" s="81"/>
      <c r="X39" s="79"/>
      <c r="Y39" s="79"/>
      <c r="Z39" s="82"/>
      <c r="AA39" s="83"/>
      <c r="AB39" s="79"/>
      <c r="AC39" s="79"/>
      <c r="AD39" s="83"/>
      <c r="AE39" s="85"/>
      <c r="AF39" s="17"/>
      <c r="AG39" s="18"/>
      <c r="AH39" s="146"/>
      <c r="AI39" s="146"/>
      <c r="AK39" s="4"/>
    </row>
    <row r="40" spans="1:37" s="1" customFormat="1" ht="62.25" customHeight="1">
      <c r="A40" s="27" t="s">
        <v>166</v>
      </c>
      <c r="B40" s="35" t="s">
        <v>116</v>
      </c>
      <c r="C40" s="33"/>
      <c r="D40" s="44"/>
      <c r="E40" s="45" t="s">
        <v>30</v>
      </c>
      <c r="F40" s="46" t="s">
        <v>112</v>
      </c>
      <c r="G40" s="47">
        <v>750000</v>
      </c>
      <c r="H40" s="47">
        <v>0</v>
      </c>
      <c r="I40" s="47">
        <v>0</v>
      </c>
      <c r="J40" s="47">
        <v>0</v>
      </c>
      <c r="K40" s="26">
        <f>G40+H40+I40+J40</f>
        <v>750000</v>
      </c>
      <c r="L40" s="46" t="s">
        <v>31</v>
      </c>
      <c r="M40" s="48">
        <v>1</v>
      </c>
      <c r="N40" s="79"/>
      <c r="O40" s="79"/>
      <c r="P40" s="79"/>
      <c r="Q40" s="79"/>
      <c r="R40" s="79"/>
      <c r="S40" s="80"/>
      <c r="T40" s="79"/>
      <c r="U40" s="79"/>
      <c r="V40" s="80"/>
      <c r="W40" s="81"/>
      <c r="X40" s="79"/>
      <c r="Y40" s="79"/>
      <c r="Z40" s="82"/>
      <c r="AA40" s="83"/>
      <c r="AB40" s="79"/>
      <c r="AC40" s="79"/>
      <c r="AD40" s="83"/>
      <c r="AE40" s="85"/>
      <c r="AF40" s="17"/>
      <c r="AG40" s="18"/>
      <c r="AH40" s="146"/>
      <c r="AI40" s="146"/>
      <c r="AK40" s="4"/>
    </row>
    <row r="41" spans="1:37" s="1" customFormat="1" ht="71.25" customHeight="1">
      <c r="A41" s="27" t="s">
        <v>167</v>
      </c>
      <c r="B41" s="35" t="s">
        <v>280</v>
      </c>
      <c r="C41" s="32"/>
      <c r="D41" s="49"/>
      <c r="E41" s="45" t="s">
        <v>30</v>
      </c>
      <c r="F41" s="46" t="s">
        <v>112</v>
      </c>
      <c r="G41" s="50">
        <v>800000</v>
      </c>
      <c r="H41" s="50">
        <v>0</v>
      </c>
      <c r="I41" s="50">
        <v>0</v>
      </c>
      <c r="J41" s="50">
        <v>0</v>
      </c>
      <c r="K41" s="26">
        <f t="shared" ref="K41:K48" si="2">G41+H41+I41+J41</f>
        <v>800000</v>
      </c>
      <c r="L41" s="43" t="s">
        <v>31</v>
      </c>
      <c r="M41" s="51">
        <v>1</v>
      </c>
      <c r="N41" s="79"/>
      <c r="O41" s="79"/>
      <c r="P41" s="79"/>
      <c r="Q41" s="79"/>
      <c r="R41" s="79"/>
      <c r="S41" s="80"/>
      <c r="T41" s="79"/>
      <c r="U41" s="79"/>
      <c r="V41" s="80"/>
      <c r="W41" s="81"/>
      <c r="X41" s="79"/>
      <c r="Y41" s="79"/>
      <c r="Z41" s="82"/>
      <c r="AA41" s="83"/>
      <c r="AB41" s="79"/>
      <c r="AC41" s="79"/>
      <c r="AD41" s="83"/>
      <c r="AE41" s="85"/>
      <c r="AF41" s="17"/>
      <c r="AG41" s="18"/>
      <c r="AH41" s="146"/>
      <c r="AI41" s="146"/>
      <c r="AK41" s="4"/>
    </row>
    <row r="42" spans="1:37" s="1" customFormat="1" ht="60" customHeight="1">
      <c r="A42" s="27" t="s">
        <v>168</v>
      </c>
      <c r="B42" s="35" t="s">
        <v>117</v>
      </c>
      <c r="C42" s="33"/>
      <c r="D42" s="33"/>
      <c r="E42" s="41" t="s">
        <v>19</v>
      </c>
      <c r="F42" s="42" t="s">
        <v>97</v>
      </c>
      <c r="G42" s="34">
        <v>300000</v>
      </c>
      <c r="H42" s="34">
        <v>0</v>
      </c>
      <c r="I42" s="34">
        <v>0</v>
      </c>
      <c r="J42" s="34">
        <v>0</v>
      </c>
      <c r="K42" s="26">
        <f t="shared" si="2"/>
        <v>300000</v>
      </c>
      <c r="L42" s="142" t="s">
        <v>20</v>
      </c>
      <c r="M42" s="142">
        <v>500</v>
      </c>
      <c r="N42" s="79"/>
      <c r="O42" s="79"/>
      <c r="P42" s="79"/>
      <c r="Q42" s="79"/>
      <c r="R42" s="79"/>
      <c r="S42" s="80"/>
      <c r="T42" s="79"/>
      <c r="U42" s="79"/>
      <c r="V42" s="80"/>
      <c r="W42" s="81"/>
      <c r="X42" s="79"/>
      <c r="Y42" s="79"/>
      <c r="Z42" s="82"/>
      <c r="AA42" s="83"/>
      <c r="AB42" s="79"/>
      <c r="AC42" s="79"/>
      <c r="AD42" s="83"/>
      <c r="AE42" s="85"/>
      <c r="AF42" s="17"/>
      <c r="AG42" s="18"/>
      <c r="AH42" s="146"/>
      <c r="AI42" s="146"/>
      <c r="AK42" s="4"/>
    </row>
    <row r="43" spans="1:37" s="1" customFormat="1" ht="60" customHeight="1">
      <c r="A43" s="27" t="s">
        <v>169</v>
      </c>
      <c r="B43" s="35" t="s">
        <v>118</v>
      </c>
      <c r="C43" s="33"/>
      <c r="D43" s="33"/>
      <c r="E43" s="32" t="s">
        <v>19</v>
      </c>
      <c r="F43" s="142" t="s">
        <v>97</v>
      </c>
      <c r="G43" s="34">
        <v>0</v>
      </c>
      <c r="H43" s="34">
        <v>1500000</v>
      </c>
      <c r="I43" s="34">
        <v>0</v>
      </c>
      <c r="J43" s="34">
        <v>0</v>
      </c>
      <c r="K43" s="26">
        <f t="shared" si="2"/>
        <v>1500000</v>
      </c>
      <c r="L43" s="142" t="s">
        <v>20</v>
      </c>
      <c r="M43" s="142">
        <v>1500</v>
      </c>
      <c r="N43" s="79"/>
      <c r="O43" s="79"/>
      <c r="P43" s="79"/>
      <c r="Q43" s="79"/>
      <c r="R43" s="79"/>
      <c r="S43" s="80"/>
      <c r="T43" s="79"/>
      <c r="U43" s="79"/>
      <c r="V43" s="80"/>
      <c r="W43" s="81"/>
      <c r="X43" s="79"/>
      <c r="Y43" s="79"/>
      <c r="Z43" s="82"/>
      <c r="AA43" s="83"/>
      <c r="AB43" s="79"/>
      <c r="AC43" s="79"/>
      <c r="AD43" s="83"/>
      <c r="AE43" s="85"/>
      <c r="AF43" s="17"/>
      <c r="AG43" s="18"/>
      <c r="AH43" s="146"/>
      <c r="AI43" s="146"/>
      <c r="AK43" s="4"/>
    </row>
    <row r="44" spans="1:37" s="1" customFormat="1" ht="60" customHeight="1">
      <c r="A44" s="27" t="s">
        <v>170</v>
      </c>
      <c r="B44" s="35" t="s">
        <v>119</v>
      </c>
      <c r="C44" s="33"/>
      <c r="D44" s="33"/>
      <c r="E44" s="32" t="s">
        <v>19</v>
      </c>
      <c r="F44" s="142" t="s">
        <v>97</v>
      </c>
      <c r="G44" s="34">
        <v>0</v>
      </c>
      <c r="H44" s="34">
        <v>500000</v>
      </c>
      <c r="I44" s="34">
        <v>0</v>
      </c>
      <c r="J44" s="34">
        <v>0</v>
      </c>
      <c r="K44" s="26">
        <f t="shared" si="2"/>
        <v>500000</v>
      </c>
      <c r="L44" s="142" t="s">
        <v>20</v>
      </c>
      <c r="M44" s="142">
        <v>700</v>
      </c>
      <c r="N44" s="79"/>
      <c r="O44" s="79"/>
      <c r="P44" s="79"/>
      <c r="Q44" s="79"/>
      <c r="R44" s="79"/>
      <c r="S44" s="80"/>
      <c r="T44" s="79"/>
      <c r="U44" s="79"/>
      <c r="V44" s="80"/>
      <c r="W44" s="81"/>
      <c r="X44" s="79"/>
      <c r="Y44" s="79"/>
      <c r="Z44" s="82"/>
      <c r="AA44" s="83"/>
      <c r="AB44" s="79"/>
      <c r="AC44" s="79"/>
      <c r="AD44" s="83"/>
      <c r="AE44" s="85"/>
      <c r="AF44" s="17"/>
      <c r="AG44" s="18"/>
      <c r="AH44" s="146"/>
      <c r="AI44" s="146"/>
      <c r="AK44" s="4"/>
    </row>
    <row r="45" spans="1:37" s="1" customFormat="1" ht="60" customHeight="1">
      <c r="A45" s="27" t="s">
        <v>171</v>
      </c>
      <c r="B45" s="35" t="s">
        <v>32</v>
      </c>
      <c r="C45" s="33"/>
      <c r="D45" s="33"/>
      <c r="E45" s="32" t="s">
        <v>19</v>
      </c>
      <c r="F45" s="142" t="s">
        <v>97</v>
      </c>
      <c r="G45" s="34">
        <v>0</v>
      </c>
      <c r="H45" s="34">
        <v>0</v>
      </c>
      <c r="I45" s="34">
        <v>0</v>
      </c>
      <c r="J45" s="34">
        <v>1500000</v>
      </c>
      <c r="K45" s="26">
        <f t="shared" si="2"/>
        <v>1500000</v>
      </c>
      <c r="L45" s="142" t="s">
        <v>20</v>
      </c>
      <c r="M45" s="142">
        <v>600</v>
      </c>
      <c r="N45" s="79"/>
      <c r="O45" s="79"/>
      <c r="P45" s="79"/>
      <c r="Q45" s="79"/>
      <c r="R45" s="79"/>
      <c r="S45" s="80"/>
      <c r="T45" s="79"/>
      <c r="U45" s="79"/>
      <c r="V45" s="80"/>
      <c r="W45" s="81"/>
      <c r="X45" s="79"/>
      <c r="Y45" s="79"/>
      <c r="Z45" s="82"/>
      <c r="AA45" s="83"/>
      <c r="AB45" s="79"/>
      <c r="AC45" s="79"/>
      <c r="AD45" s="83"/>
      <c r="AE45" s="85"/>
      <c r="AF45" s="17"/>
      <c r="AG45" s="18"/>
      <c r="AH45" s="146"/>
      <c r="AI45" s="146"/>
      <c r="AK45" s="4"/>
    </row>
    <row r="46" spans="1:37" s="1" customFormat="1" ht="99" customHeight="1">
      <c r="A46" s="27" t="s">
        <v>264</v>
      </c>
      <c r="B46" s="35" t="s">
        <v>173</v>
      </c>
      <c r="C46" s="33"/>
      <c r="D46" s="33"/>
      <c r="E46" s="142" t="s">
        <v>68</v>
      </c>
      <c r="F46" s="142" t="s">
        <v>69</v>
      </c>
      <c r="G46" s="26">
        <v>0</v>
      </c>
      <c r="H46" s="26">
        <v>0</v>
      </c>
      <c r="I46" s="26">
        <v>0</v>
      </c>
      <c r="J46" s="34">
        <v>200000</v>
      </c>
      <c r="K46" s="26">
        <f t="shared" si="2"/>
        <v>200000</v>
      </c>
      <c r="L46" s="46" t="s">
        <v>31</v>
      </c>
      <c r="M46" s="48">
        <v>1</v>
      </c>
      <c r="N46" s="79"/>
      <c r="O46" s="79"/>
      <c r="P46" s="79"/>
      <c r="Q46" s="79"/>
      <c r="R46" s="79"/>
      <c r="S46" s="80"/>
      <c r="T46" s="79"/>
      <c r="U46" s="79"/>
      <c r="V46" s="80"/>
      <c r="W46" s="81"/>
      <c r="X46" s="79"/>
      <c r="Y46" s="79"/>
      <c r="Z46" s="82"/>
      <c r="AA46" s="83"/>
      <c r="AB46" s="79"/>
      <c r="AC46" s="79"/>
      <c r="AD46" s="83"/>
      <c r="AE46" s="178"/>
      <c r="AF46" s="17"/>
      <c r="AG46" s="18"/>
      <c r="AH46" s="146"/>
      <c r="AI46" s="146"/>
      <c r="AK46" s="4"/>
    </row>
    <row r="47" spans="1:37" s="1" customFormat="1" ht="63.75" customHeight="1">
      <c r="A47" s="27" t="s">
        <v>172</v>
      </c>
      <c r="B47" s="35" t="s">
        <v>279</v>
      </c>
      <c r="C47" s="33"/>
      <c r="D47" s="33"/>
      <c r="E47" s="41" t="s">
        <v>209</v>
      </c>
      <c r="F47" s="171" t="s">
        <v>216</v>
      </c>
      <c r="G47" s="26">
        <v>0</v>
      </c>
      <c r="H47" s="26">
        <v>0</v>
      </c>
      <c r="I47" s="26">
        <v>0</v>
      </c>
      <c r="J47" s="26">
        <v>500000</v>
      </c>
      <c r="K47" s="26">
        <f t="shared" si="2"/>
        <v>500000</v>
      </c>
      <c r="L47" s="171" t="s">
        <v>205</v>
      </c>
      <c r="M47" s="171">
        <v>500</v>
      </c>
      <c r="N47" s="79"/>
      <c r="O47" s="79"/>
      <c r="P47" s="79"/>
      <c r="Q47" s="79"/>
      <c r="R47" s="79"/>
      <c r="S47" s="80"/>
      <c r="T47" s="79"/>
      <c r="U47" s="79"/>
      <c r="V47" s="80"/>
      <c r="W47" s="81"/>
      <c r="X47" s="79"/>
      <c r="Y47" s="79"/>
      <c r="Z47" s="82"/>
      <c r="AA47" s="83"/>
      <c r="AB47" s="79"/>
      <c r="AC47" s="79"/>
      <c r="AD47" s="83"/>
      <c r="AE47" s="178"/>
      <c r="AF47" s="17"/>
      <c r="AG47" s="18"/>
      <c r="AH47" s="146"/>
      <c r="AI47" s="146"/>
      <c r="AK47" s="4"/>
    </row>
    <row r="48" spans="1:37" s="1" customFormat="1" ht="37.5">
      <c r="A48" s="27" t="s">
        <v>174</v>
      </c>
      <c r="B48" s="35" t="s">
        <v>175</v>
      </c>
      <c r="C48" s="33"/>
      <c r="D48" s="33"/>
      <c r="E48" s="142" t="s">
        <v>40</v>
      </c>
      <c r="F48" s="171" t="s">
        <v>106</v>
      </c>
      <c r="G48" s="26">
        <v>0</v>
      </c>
      <c r="H48" s="26">
        <v>200000</v>
      </c>
      <c r="I48" s="26">
        <v>0</v>
      </c>
      <c r="J48" s="34">
        <v>0</v>
      </c>
      <c r="K48" s="26">
        <f t="shared" si="2"/>
        <v>200000</v>
      </c>
      <c r="L48" s="43" t="s">
        <v>31</v>
      </c>
      <c r="M48" s="51">
        <v>1</v>
      </c>
      <c r="N48" s="79"/>
      <c r="O48" s="79"/>
      <c r="P48" s="79"/>
      <c r="Q48" s="79"/>
      <c r="R48" s="79"/>
      <c r="S48" s="80"/>
      <c r="T48" s="79"/>
      <c r="U48" s="79"/>
      <c r="V48" s="80"/>
      <c r="W48" s="81"/>
      <c r="X48" s="79"/>
      <c r="Y48" s="79"/>
      <c r="Z48" s="82"/>
      <c r="AA48" s="83"/>
      <c r="AB48" s="79"/>
      <c r="AC48" s="79"/>
      <c r="AD48" s="83"/>
      <c r="AE48" s="85"/>
      <c r="AF48" s="17"/>
      <c r="AG48" s="18"/>
      <c r="AH48" s="146"/>
      <c r="AI48" s="146"/>
      <c r="AK48" s="4"/>
    </row>
    <row r="49" spans="1:985" s="1" customFormat="1" ht="33.75" customHeight="1">
      <c r="A49" s="27"/>
      <c r="B49" s="199" t="s">
        <v>36</v>
      </c>
      <c r="C49" s="199"/>
      <c r="D49" s="199"/>
      <c r="E49" s="199"/>
      <c r="F49" s="199"/>
      <c r="G49" s="39">
        <f>SUM(G40:G48)</f>
        <v>1850000</v>
      </c>
      <c r="H49" s="39">
        <f>SUM(H40:H48)</f>
        <v>2200000</v>
      </c>
      <c r="I49" s="39">
        <f>SUM(I40:I48)</f>
        <v>0</v>
      </c>
      <c r="J49" s="39">
        <f>SUM(J40:J48)</f>
        <v>2200000</v>
      </c>
      <c r="K49" s="39">
        <f>SUM(K40:K48)</f>
        <v>6250000</v>
      </c>
      <c r="L49" s="200"/>
      <c r="M49" s="200"/>
      <c r="N49" s="79"/>
      <c r="O49" s="79"/>
      <c r="P49" s="79"/>
      <c r="Q49" s="79"/>
      <c r="R49" s="79"/>
      <c r="S49" s="80"/>
      <c r="T49" s="79"/>
      <c r="U49" s="79"/>
      <c r="V49" s="80"/>
      <c r="W49" s="81"/>
      <c r="X49" s="79"/>
      <c r="Y49" s="79"/>
      <c r="Z49" s="82"/>
      <c r="AA49" s="83"/>
      <c r="AB49" s="79"/>
      <c r="AC49" s="79"/>
      <c r="AD49" s="83"/>
      <c r="AE49" s="85"/>
      <c r="AF49" s="17"/>
      <c r="AG49" s="18"/>
      <c r="AH49" s="146"/>
      <c r="AI49" s="146"/>
      <c r="AK49" s="4"/>
      <c r="AKW49" s="5" t="e">
        <f>#NAME?</f>
        <v>#NAME?</v>
      </c>
    </row>
    <row r="50" spans="1:985" s="1" customFormat="1" ht="44.25" customHeight="1">
      <c r="A50" s="27" t="s">
        <v>56</v>
      </c>
      <c r="B50" s="198" t="s">
        <v>57</v>
      </c>
      <c r="C50" s="198"/>
      <c r="D50" s="198"/>
      <c r="E50" s="198"/>
      <c r="F50" s="198"/>
      <c r="G50" s="198"/>
      <c r="H50" s="198"/>
      <c r="I50" s="198"/>
      <c r="J50" s="198"/>
      <c r="K50" s="198"/>
      <c r="L50" s="198"/>
      <c r="M50" s="198"/>
      <c r="N50" s="79"/>
      <c r="O50" s="79"/>
      <c r="P50" s="79"/>
      <c r="Q50" s="79"/>
      <c r="R50" s="79"/>
      <c r="S50" s="80"/>
      <c r="T50" s="79"/>
      <c r="U50" s="79"/>
      <c r="V50" s="80"/>
      <c r="W50" s="81"/>
      <c r="X50" s="79"/>
      <c r="Y50" s="79"/>
      <c r="Z50" s="82"/>
      <c r="AA50" s="83"/>
      <c r="AB50" s="79"/>
      <c r="AC50" s="79"/>
      <c r="AD50" s="83"/>
      <c r="AE50" s="85"/>
      <c r="AF50" s="17"/>
      <c r="AG50" s="18"/>
      <c r="AH50" s="146"/>
      <c r="AI50" s="146"/>
      <c r="AK50" s="4"/>
      <c r="AKW50" s="5" t="e">
        <f>#NAME?</f>
        <v>#NAME?</v>
      </c>
    </row>
    <row r="51" spans="1:985" s="1" customFormat="1" ht="69" customHeight="1">
      <c r="A51" s="27" t="s">
        <v>58</v>
      </c>
      <c r="B51" s="35" t="s">
        <v>217</v>
      </c>
      <c r="C51" s="58"/>
      <c r="D51" s="58"/>
      <c r="E51" s="45" t="s">
        <v>49</v>
      </c>
      <c r="F51" s="46" t="s">
        <v>111</v>
      </c>
      <c r="G51" s="26">
        <v>0</v>
      </c>
      <c r="H51" s="26">
        <v>0</v>
      </c>
      <c r="I51" s="26">
        <v>0</v>
      </c>
      <c r="J51" s="26">
        <v>1500000</v>
      </c>
      <c r="K51" s="26">
        <f>G51+H51+I51+J51</f>
        <v>1500000</v>
      </c>
      <c r="L51" s="171" t="s">
        <v>205</v>
      </c>
      <c r="M51" s="171">
        <v>800</v>
      </c>
      <c r="N51" s="79"/>
      <c r="O51" s="79"/>
      <c r="P51" s="79"/>
      <c r="Q51" s="80"/>
      <c r="R51" s="79"/>
      <c r="S51" s="80"/>
      <c r="T51" s="79"/>
      <c r="U51" s="79"/>
      <c r="V51" s="80"/>
      <c r="W51" s="81"/>
      <c r="X51" s="79"/>
      <c r="Y51" s="79"/>
      <c r="Z51" s="82"/>
      <c r="AA51" s="83"/>
      <c r="AB51" s="79"/>
      <c r="AC51" s="79"/>
      <c r="AD51" s="83"/>
      <c r="AE51" s="85"/>
      <c r="AF51" s="17"/>
      <c r="AG51" s="18"/>
      <c r="AH51" s="146"/>
      <c r="AI51" s="146"/>
      <c r="AK51" s="4"/>
      <c r="AKW51" s="5"/>
    </row>
    <row r="52" spans="1:985" s="1" customFormat="1" ht="74.25" customHeight="1">
      <c r="A52" s="27" t="s">
        <v>260</v>
      </c>
      <c r="B52" s="35" t="s">
        <v>278</v>
      </c>
      <c r="C52" s="187"/>
      <c r="D52" s="187"/>
      <c r="E52" s="189" t="s">
        <v>55</v>
      </c>
      <c r="F52" s="188" t="s">
        <v>123</v>
      </c>
      <c r="G52" s="26">
        <v>300000</v>
      </c>
      <c r="H52" s="26">
        <v>0</v>
      </c>
      <c r="I52" s="26">
        <v>0</v>
      </c>
      <c r="J52" s="26">
        <v>0</v>
      </c>
      <c r="K52" s="26">
        <f t="shared" ref="K52:K57" si="3">G52+H52+I52+J52</f>
        <v>300000</v>
      </c>
      <c r="L52" s="188" t="s">
        <v>205</v>
      </c>
      <c r="M52" s="31">
        <v>200</v>
      </c>
      <c r="N52" s="79"/>
      <c r="O52" s="79"/>
      <c r="P52" s="79"/>
      <c r="Q52" s="80"/>
      <c r="R52" s="79"/>
      <c r="S52" s="80"/>
      <c r="T52" s="79"/>
      <c r="U52" s="79"/>
      <c r="V52" s="80"/>
      <c r="W52" s="81"/>
      <c r="X52" s="79"/>
      <c r="Y52" s="79"/>
      <c r="Z52" s="82"/>
      <c r="AA52" s="83"/>
      <c r="AB52" s="79"/>
      <c r="AC52" s="79"/>
      <c r="AD52" s="83"/>
      <c r="AE52" s="182" t="s">
        <v>234</v>
      </c>
      <c r="AF52" s="17"/>
      <c r="AG52" s="18"/>
      <c r="AH52" s="146"/>
      <c r="AI52" s="146"/>
      <c r="AJ52" s="19"/>
      <c r="AK52" s="4"/>
      <c r="AKW52" s="5"/>
    </row>
    <row r="53" spans="1:985" s="1" customFormat="1" ht="71.25" customHeight="1">
      <c r="A53" s="32" t="s">
        <v>59</v>
      </c>
      <c r="B53" s="35" t="s">
        <v>270</v>
      </c>
      <c r="C53" s="32"/>
      <c r="D53" s="49"/>
      <c r="E53" s="45" t="s">
        <v>49</v>
      </c>
      <c r="F53" s="46" t="s">
        <v>111</v>
      </c>
      <c r="G53" s="50">
        <v>800000</v>
      </c>
      <c r="H53" s="50">
        <v>0</v>
      </c>
      <c r="I53" s="50">
        <v>0</v>
      </c>
      <c r="J53" s="50">
        <v>0</v>
      </c>
      <c r="K53" s="26">
        <f t="shared" si="3"/>
        <v>800000</v>
      </c>
      <c r="L53" s="171" t="s">
        <v>42</v>
      </c>
      <c r="M53" s="31">
        <v>20</v>
      </c>
      <c r="N53" s="79"/>
      <c r="O53" s="79"/>
      <c r="P53" s="79"/>
      <c r="Q53" s="80"/>
      <c r="R53" s="79"/>
      <c r="S53" s="80"/>
      <c r="T53" s="79"/>
      <c r="U53" s="79"/>
      <c r="V53" s="80"/>
      <c r="W53" s="81"/>
      <c r="X53" s="79"/>
      <c r="Y53" s="79"/>
      <c r="Z53" s="82"/>
      <c r="AA53" s="83"/>
      <c r="AB53" s="79"/>
      <c r="AC53" s="79"/>
      <c r="AD53" s="83"/>
      <c r="AE53" s="87"/>
      <c r="AF53" s="20"/>
      <c r="AG53" s="18"/>
      <c r="AH53" s="146"/>
      <c r="AI53" s="146"/>
      <c r="AJ53" s="19"/>
      <c r="AK53" s="4"/>
      <c r="AKW53" s="5"/>
    </row>
    <row r="54" spans="1:985" s="1" customFormat="1" ht="45.75" customHeight="1">
      <c r="A54" s="32" t="s">
        <v>261</v>
      </c>
      <c r="B54" s="35" t="s">
        <v>176</v>
      </c>
      <c r="C54" s="33"/>
      <c r="D54" s="33"/>
      <c r="E54" s="41" t="s">
        <v>209</v>
      </c>
      <c r="F54" s="46" t="s">
        <v>216</v>
      </c>
      <c r="G54" s="34">
        <v>0</v>
      </c>
      <c r="H54" s="34">
        <v>0</v>
      </c>
      <c r="I54" s="26">
        <v>600000</v>
      </c>
      <c r="J54" s="34">
        <v>0</v>
      </c>
      <c r="K54" s="26">
        <f t="shared" si="3"/>
        <v>600000</v>
      </c>
      <c r="L54" s="171" t="s">
        <v>205</v>
      </c>
      <c r="M54" s="59">
        <v>3770</v>
      </c>
      <c r="N54" s="79"/>
      <c r="O54" s="79"/>
      <c r="P54" s="79"/>
      <c r="Q54" s="80"/>
      <c r="R54" s="79"/>
      <c r="S54" s="80"/>
      <c r="T54" s="79"/>
      <c r="U54" s="79"/>
      <c r="V54" s="80"/>
      <c r="W54" s="81"/>
      <c r="X54" s="79"/>
      <c r="Y54" s="79"/>
      <c r="Z54" s="82"/>
      <c r="AA54" s="83"/>
      <c r="AB54" s="79"/>
      <c r="AC54" s="79"/>
      <c r="AD54" s="83"/>
      <c r="AE54" s="182"/>
      <c r="AF54" s="183"/>
      <c r="AG54" s="180"/>
      <c r="AH54" s="146"/>
      <c r="AI54" s="146"/>
      <c r="AJ54" s="19"/>
      <c r="AK54" s="4"/>
      <c r="AKW54" s="5"/>
    </row>
    <row r="55" spans="1:985" s="1" customFormat="1" ht="57" customHeight="1">
      <c r="A55" s="32" t="s">
        <v>262</v>
      </c>
      <c r="B55" s="35" t="s">
        <v>265</v>
      </c>
      <c r="C55" s="33"/>
      <c r="D55" s="33"/>
      <c r="E55" s="188" t="s">
        <v>30</v>
      </c>
      <c r="F55" s="188" t="s">
        <v>112</v>
      </c>
      <c r="G55" s="34">
        <v>0</v>
      </c>
      <c r="H55" s="34">
        <v>0</v>
      </c>
      <c r="I55" s="34">
        <v>0</v>
      </c>
      <c r="J55" s="34">
        <v>500000</v>
      </c>
      <c r="K55" s="26">
        <f t="shared" si="3"/>
        <v>500000</v>
      </c>
      <c r="L55" s="188" t="s">
        <v>205</v>
      </c>
      <c r="M55" s="188">
        <v>1000</v>
      </c>
      <c r="N55" s="79"/>
      <c r="O55" s="79"/>
      <c r="P55" s="79"/>
      <c r="Q55" s="80"/>
      <c r="R55" s="79"/>
      <c r="S55" s="80"/>
      <c r="T55" s="79"/>
      <c r="U55" s="79"/>
      <c r="V55" s="80"/>
      <c r="W55" s="81"/>
      <c r="X55" s="79"/>
      <c r="Y55" s="79"/>
      <c r="Z55" s="82"/>
      <c r="AA55" s="83"/>
      <c r="AB55" s="79"/>
      <c r="AC55" s="79"/>
      <c r="AD55" s="83"/>
      <c r="AE55" s="183" t="s">
        <v>235</v>
      </c>
      <c r="AF55" s="183"/>
      <c r="AG55" s="180"/>
      <c r="AH55" s="146"/>
      <c r="AI55" s="146"/>
      <c r="AJ55" s="19"/>
      <c r="AK55" s="4"/>
      <c r="AKW55" s="5"/>
    </row>
    <row r="56" spans="1:985" s="1" customFormat="1" ht="75">
      <c r="A56" s="32" t="s">
        <v>60</v>
      </c>
      <c r="B56" s="35" t="s">
        <v>266</v>
      </c>
      <c r="C56" s="33"/>
      <c r="D56" s="33"/>
      <c r="E56" s="188" t="s">
        <v>30</v>
      </c>
      <c r="F56" s="188" t="s">
        <v>112</v>
      </c>
      <c r="G56" s="34">
        <v>0</v>
      </c>
      <c r="H56" s="34">
        <v>0</v>
      </c>
      <c r="I56" s="34">
        <v>0</v>
      </c>
      <c r="J56" s="34">
        <v>2000000</v>
      </c>
      <c r="K56" s="26">
        <f t="shared" si="3"/>
        <v>2000000</v>
      </c>
      <c r="L56" s="188" t="s">
        <v>205</v>
      </c>
      <c r="M56" s="31">
        <v>1000</v>
      </c>
      <c r="N56" s="79"/>
      <c r="O56" s="79"/>
      <c r="P56" s="79"/>
      <c r="Q56" s="80"/>
      <c r="R56" s="79"/>
      <c r="S56" s="80"/>
      <c r="T56" s="79"/>
      <c r="U56" s="79"/>
      <c r="V56" s="80"/>
      <c r="W56" s="81"/>
      <c r="X56" s="79"/>
      <c r="Y56" s="79"/>
      <c r="Z56" s="82"/>
      <c r="AA56" s="83"/>
      <c r="AB56" s="79"/>
      <c r="AC56" s="79"/>
      <c r="AD56" s="83"/>
      <c r="AE56" s="183" t="s">
        <v>235</v>
      </c>
      <c r="AF56" s="183"/>
      <c r="AG56" s="180"/>
      <c r="AH56" s="146"/>
      <c r="AI56" s="146"/>
      <c r="AK56" s="4"/>
      <c r="AKW56" s="5"/>
    </row>
    <row r="57" spans="1:985" s="1" customFormat="1" ht="99" customHeight="1">
      <c r="A57" s="32" t="s">
        <v>231</v>
      </c>
      <c r="B57" s="35" t="s">
        <v>202</v>
      </c>
      <c r="C57" s="33"/>
      <c r="D57" s="33"/>
      <c r="E57" s="151" t="s">
        <v>204</v>
      </c>
      <c r="F57" s="46" t="s">
        <v>203</v>
      </c>
      <c r="G57" s="34">
        <v>0</v>
      </c>
      <c r="H57" s="34">
        <v>0</v>
      </c>
      <c r="I57" s="26">
        <v>1000000</v>
      </c>
      <c r="J57" s="34">
        <v>0</v>
      </c>
      <c r="K57" s="26">
        <f t="shared" si="3"/>
        <v>1000000</v>
      </c>
      <c r="L57" s="151" t="s">
        <v>205</v>
      </c>
      <c r="M57" s="59">
        <v>1500</v>
      </c>
      <c r="N57" s="79"/>
      <c r="O57" s="79"/>
      <c r="P57" s="79"/>
      <c r="Q57" s="80"/>
      <c r="R57" s="79"/>
      <c r="S57" s="80" t="s">
        <v>120</v>
      </c>
      <c r="T57" s="79"/>
      <c r="U57" s="79"/>
      <c r="V57" s="80"/>
      <c r="W57" s="81"/>
      <c r="X57" s="79"/>
      <c r="Y57" s="79"/>
      <c r="Z57" s="82"/>
      <c r="AA57" s="83"/>
      <c r="AB57" s="79"/>
      <c r="AC57" s="79"/>
      <c r="AD57" s="83"/>
      <c r="AE57" s="178"/>
      <c r="AF57" s="179"/>
      <c r="AG57" s="180"/>
      <c r="AH57" s="146"/>
      <c r="AI57" s="146"/>
      <c r="AK57" s="4"/>
      <c r="AKW57" s="5"/>
    </row>
    <row r="58" spans="1:985" s="1" customFormat="1" ht="36.75" customHeight="1">
      <c r="A58" s="27"/>
      <c r="B58" s="199" t="s">
        <v>36</v>
      </c>
      <c r="C58" s="199"/>
      <c r="D58" s="199"/>
      <c r="E58" s="199"/>
      <c r="F58" s="199"/>
      <c r="G58" s="39">
        <f>SUM(G51:G57)</f>
        <v>1100000</v>
      </c>
      <c r="H58" s="39">
        <f>SUM(H51:H57)</f>
        <v>0</v>
      </c>
      <c r="I58" s="39">
        <f>SUM(I51:I57)</f>
        <v>1600000</v>
      </c>
      <c r="J58" s="39">
        <f>SUM(J51:J57)</f>
        <v>4000000</v>
      </c>
      <c r="K58" s="39">
        <f>SUM(K51:K57)</f>
        <v>6700000</v>
      </c>
      <c r="L58" s="203"/>
      <c r="M58" s="204"/>
      <c r="N58" s="79"/>
      <c r="O58" s="79"/>
      <c r="P58" s="79"/>
      <c r="Q58" s="79"/>
      <c r="R58" s="79"/>
      <c r="S58" s="80"/>
      <c r="T58" s="79"/>
      <c r="U58" s="79"/>
      <c r="V58" s="80"/>
      <c r="W58" s="81"/>
      <c r="X58" s="79"/>
      <c r="Y58" s="79"/>
      <c r="Z58" s="82"/>
      <c r="AA58" s="83"/>
      <c r="AB58" s="79"/>
      <c r="AC58" s="79"/>
      <c r="AD58" s="83"/>
      <c r="AE58" s="85"/>
      <c r="AF58" s="17"/>
      <c r="AG58" s="18"/>
      <c r="AH58" s="146"/>
      <c r="AI58" s="146"/>
      <c r="AK58" s="4"/>
    </row>
    <row r="59" spans="1:985" s="1" customFormat="1" ht="36.75" customHeight="1">
      <c r="A59" s="27" t="s">
        <v>61</v>
      </c>
      <c r="B59" s="206" t="s">
        <v>62</v>
      </c>
      <c r="C59" s="207"/>
      <c r="D59" s="207"/>
      <c r="E59" s="207"/>
      <c r="F59" s="207"/>
      <c r="G59" s="207"/>
      <c r="H59" s="207"/>
      <c r="I59" s="207"/>
      <c r="J59" s="207"/>
      <c r="K59" s="207"/>
      <c r="L59" s="207"/>
      <c r="M59" s="208"/>
      <c r="N59" s="79"/>
      <c r="O59" s="79"/>
      <c r="P59" s="79"/>
      <c r="Q59" s="79"/>
      <c r="R59" s="79"/>
      <c r="S59" s="80"/>
      <c r="T59" s="79"/>
      <c r="U59" s="79"/>
      <c r="V59" s="80"/>
      <c r="W59" s="81"/>
      <c r="X59" s="79"/>
      <c r="Y59" s="79"/>
      <c r="Z59" s="82"/>
      <c r="AA59" s="83"/>
      <c r="AB59" s="79"/>
      <c r="AC59" s="79"/>
      <c r="AD59" s="83"/>
      <c r="AE59" s="85"/>
      <c r="AF59" s="17"/>
      <c r="AG59" s="18"/>
      <c r="AH59" s="146"/>
      <c r="AI59" s="146"/>
      <c r="AK59" s="4"/>
    </row>
    <row r="60" spans="1:985" s="1" customFormat="1" ht="57.75" customHeight="1">
      <c r="A60" s="27" t="s">
        <v>63</v>
      </c>
      <c r="B60" s="28" t="s">
        <v>121</v>
      </c>
      <c r="C60" s="58"/>
      <c r="D60" s="58"/>
      <c r="E60" s="59" t="s">
        <v>64</v>
      </c>
      <c r="F60" s="59" t="s">
        <v>65</v>
      </c>
      <c r="G60" s="26">
        <v>0</v>
      </c>
      <c r="H60" s="26">
        <v>60000</v>
      </c>
      <c r="I60" s="26">
        <v>0</v>
      </c>
      <c r="J60" s="26">
        <v>0</v>
      </c>
      <c r="K60" s="26">
        <f t="shared" ref="K60:K66" si="4">SUM(G60:J60)</f>
        <v>60000</v>
      </c>
      <c r="L60" s="59" t="s">
        <v>42</v>
      </c>
      <c r="M60" s="31">
        <v>300</v>
      </c>
      <c r="N60" s="79"/>
      <c r="O60" s="79"/>
      <c r="P60" s="79"/>
      <c r="Q60" s="79"/>
      <c r="R60" s="79"/>
      <c r="S60" s="80"/>
      <c r="T60" s="79"/>
      <c r="U60" s="79"/>
      <c r="V60" s="80"/>
      <c r="W60" s="81"/>
      <c r="X60" s="79"/>
      <c r="Y60" s="79" t="s">
        <v>122</v>
      </c>
      <c r="Z60" s="82"/>
      <c r="AA60" s="83"/>
      <c r="AB60" s="79"/>
      <c r="AC60" s="79"/>
      <c r="AD60" s="83"/>
      <c r="AE60" s="85"/>
      <c r="AF60" s="17"/>
      <c r="AG60" s="18"/>
      <c r="AH60" s="146"/>
      <c r="AI60" s="146"/>
      <c r="AK60" s="4"/>
    </row>
    <row r="61" spans="1:985" s="1" customFormat="1" ht="54" customHeight="1">
      <c r="A61" s="27" t="s">
        <v>66</v>
      </c>
      <c r="B61" s="28" t="s">
        <v>67</v>
      </c>
      <c r="C61" s="58"/>
      <c r="D61" s="58"/>
      <c r="E61" s="59" t="s">
        <v>68</v>
      </c>
      <c r="F61" s="59" t="s">
        <v>69</v>
      </c>
      <c r="G61" s="26">
        <v>0</v>
      </c>
      <c r="H61" s="26">
        <v>0</v>
      </c>
      <c r="I61" s="26">
        <v>0</v>
      </c>
      <c r="J61" s="26">
        <v>200000</v>
      </c>
      <c r="K61" s="26">
        <f t="shared" si="4"/>
        <v>200000</v>
      </c>
      <c r="L61" s="59" t="s">
        <v>20</v>
      </c>
      <c r="M61" s="27" t="s">
        <v>70</v>
      </c>
      <c r="N61" s="79"/>
      <c r="O61" s="79"/>
      <c r="P61" s="79"/>
      <c r="Q61" s="79"/>
      <c r="R61" s="79"/>
      <c r="S61" s="80"/>
      <c r="T61" s="79"/>
      <c r="U61" s="79"/>
      <c r="V61" s="80"/>
      <c r="W61" s="81"/>
      <c r="X61" s="79"/>
      <c r="Y61" s="79"/>
      <c r="Z61" s="82"/>
      <c r="AA61" s="83"/>
      <c r="AB61" s="79"/>
      <c r="AC61" s="79"/>
      <c r="AD61" s="83"/>
      <c r="AE61" s="85"/>
      <c r="AF61" s="17"/>
      <c r="AG61" s="18"/>
      <c r="AH61" s="146"/>
      <c r="AI61" s="146"/>
      <c r="AK61" s="4"/>
    </row>
    <row r="62" spans="1:985" s="1" customFormat="1" ht="66.75" customHeight="1">
      <c r="A62" s="27" t="s">
        <v>71</v>
      </c>
      <c r="B62" s="28" t="s">
        <v>72</v>
      </c>
      <c r="C62" s="58"/>
      <c r="D62" s="58"/>
      <c r="E62" s="59" t="s">
        <v>64</v>
      </c>
      <c r="F62" s="59" t="s">
        <v>65</v>
      </c>
      <c r="G62" s="26">
        <v>0</v>
      </c>
      <c r="H62" s="26">
        <v>0</v>
      </c>
      <c r="I62" s="26">
        <v>0</v>
      </c>
      <c r="J62" s="26">
        <v>980000</v>
      </c>
      <c r="K62" s="26">
        <f t="shared" si="4"/>
        <v>980000</v>
      </c>
      <c r="L62" s="59" t="s">
        <v>42</v>
      </c>
      <c r="M62" s="31">
        <v>400</v>
      </c>
      <c r="N62" s="79"/>
      <c r="O62" s="79"/>
      <c r="P62" s="79"/>
      <c r="Q62" s="79"/>
      <c r="R62" s="79"/>
      <c r="S62" s="80"/>
      <c r="T62" s="79"/>
      <c r="U62" s="79"/>
      <c r="V62" s="80"/>
      <c r="W62" s="81"/>
      <c r="X62" s="79"/>
      <c r="Y62" s="79"/>
      <c r="Z62" s="82"/>
      <c r="AA62" s="83"/>
      <c r="AB62" s="79"/>
      <c r="AC62" s="79"/>
      <c r="AD62" s="83"/>
      <c r="AE62" s="85"/>
      <c r="AF62" s="17"/>
      <c r="AG62" s="18"/>
      <c r="AH62" s="146"/>
      <c r="AI62" s="146"/>
      <c r="AK62" s="4"/>
    </row>
    <row r="63" spans="1:985" s="1" customFormat="1" ht="65.25" customHeight="1">
      <c r="A63" s="27" t="s">
        <v>73</v>
      </c>
      <c r="B63" s="35" t="s">
        <v>74</v>
      </c>
      <c r="C63" s="58"/>
      <c r="D63" s="58"/>
      <c r="E63" s="59" t="s">
        <v>64</v>
      </c>
      <c r="F63" s="59" t="s">
        <v>65</v>
      </c>
      <c r="G63" s="26">
        <v>0</v>
      </c>
      <c r="H63" s="26">
        <v>100000</v>
      </c>
      <c r="I63" s="26">
        <v>0</v>
      </c>
      <c r="J63" s="26">
        <v>0</v>
      </c>
      <c r="K63" s="26">
        <f t="shared" si="4"/>
        <v>100000</v>
      </c>
      <c r="L63" s="59" t="s">
        <v>20</v>
      </c>
      <c r="M63" s="27" t="s">
        <v>75</v>
      </c>
      <c r="N63" s="79"/>
      <c r="O63" s="79"/>
      <c r="P63" s="79"/>
      <c r="Q63" s="79"/>
      <c r="R63" s="79"/>
      <c r="S63" s="80"/>
      <c r="T63" s="79"/>
      <c r="U63" s="79"/>
      <c r="V63" s="80"/>
      <c r="W63" s="81"/>
      <c r="X63" s="79"/>
      <c r="Y63" s="79"/>
      <c r="Z63" s="82"/>
      <c r="AA63" s="83"/>
      <c r="AB63" s="79"/>
      <c r="AC63" s="79"/>
      <c r="AD63" s="83"/>
      <c r="AE63" s="85"/>
      <c r="AF63" s="17"/>
      <c r="AG63" s="18"/>
      <c r="AH63" s="146"/>
      <c r="AI63" s="146"/>
      <c r="AK63" s="4"/>
    </row>
    <row r="64" spans="1:985" s="1" customFormat="1" ht="65.25" customHeight="1">
      <c r="A64" s="27" t="s">
        <v>257</v>
      </c>
      <c r="B64" s="35" t="s">
        <v>177</v>
      </c>
      <c r="C64" s="141"/>
      <c r="D64" s="141"/>
      <c r="E64" s="140" t="s">
        <v>207</v>
      </c>
      <c r="F64" s="150" t="s">
        <v>65</v>
      </c>
      <c r="G64" s="26">
        <v>0</v>
      </c>
      <c r="H64" s="26">
        <v>0</v>
      </c>
      <c r="I64" s="26">
        <v>0</v>
      </c>
      <c r="J64" s="26">
        <v>250000</v>
      </c>
      <c r="K64" s="26">
        <f t="shared" si="4"/>
        <v>250000</v>
      </c>
      <c r="L64" s="171" t="s">
        <v>42</v>
      </c>
      <c r="M64" s="149" t="s">
        <v>218</v>
      </c>
      <c r="N64" s="79"/>
      <c r="O64" s="79"/>
      <c r="P64" s="79"/>
      <c r="Q64" s="79"/>
      <c r="R64" s="79"/>
      <c r="S64" s="80"/>
      <c r="T64" s="79"/>
      <c r="U64" s="79"/>
      <c r="V64" s="80"/>
      <c r="W64" s="81"/>
      <c r="X64" s="79"/>
      <c r="Y64" s="79"/>
      <c r="Z64" s="82"/>
      <c r="AA64" s="83"/>
      <c r="AB64" s="79"/>
      <c r="AC64" s="79"/>
      <c r="AD64" s="83"/>
      <c r="AE64" s="85"/>
      <c r="AF64" s="17"/>
      <c r="AG64" s="18"/>
      <c r="AH64" s="146"/>
      <c r="AI64" s="146"/>
      <c r="AK64" s="4"/>
    </row>
    <row r="65" spans="1:37" s="1" customFormat="1" ht="74.25" customHeight="1">
      <c r="A65" s="27" t="s">
        <v>256</v>
      </c>
      <c r="B65" s="35" t="s">
        <v>178</v>
      </c>
      <c r="C65" s="141"/>
      <c r="D65" s="141"/>
      <c r="E65" s="171" t="s">
        <v>64</v>
      </c>
      <c r="F65" s="150" t="s">
        <v>65</v>
      </c>
      <c r="G65" s="26">
        <v>100000</v>
      </c>
      <c r="H65" s="26">
        <v>0</v>
      </c>
      <c r="I65" s="26">
        <v>0</v>
      </c>
      <c r="J65" s="26">
        <v>0</v>
      </c>
      <c r="K65" s="26">
        <f t="shared" si="4"/>
        <v>100000</v>
      </c>
      <c r="L65" s="171" t="s">
        <v>42</v>
      </c>
      <c r="M65" s="149" t="s">
        <v>75</v>
      </c>
      <c r="N65" s="79"/>
      <c r="O65" s="79"/>
      <c r="P65" s="79"/>
      <c r="Q65" s="79"/>
      <c r="R65" s="79"/>
      <c r="S65" s="80"/>
      <c r="T65" s="79"/>
      <c r="U65" s="79"/>
      <c r="V65" s="80"/>
      <c r="W65" s="81"/>
      <c r="X65" s="79"/>
      <c r="Y65" s="79"/>
      <c r="Z65" s="82"/>
      <c r="AA65" s="83"/>
      <c r="AB65" s="79"/>
      <c r="AC65" s="79"/>
      <c r="AD65" s="83"/>
      <c r="AE65" s="85"/>
      <c r="AF65" s="17"/>
      <c r="AG65" s="18"/>
      <c r="AH65" s="146"/>
      <c r="AI65" s="146"/>
      <c r="AK65" s="4"/>
    </row>
    <row r="66" spans="1:37" s="1" customFormat="1" ht="74.25" customHeight="1">
      <c r="A66" s="27" t="s">
        <v>255</v>
      </c>
      <c r="B66" s="35" t="s">
        <v>271</v>
      </c>
      <c r="C66" s="141"/>
      <c r="D66" s="141"/>
      <c r="E66" s="142" t="s">
        <v>64</v>
      </c>
      <c r="F66" s="142" t="s">
        <v>65</v>
      </c>
      <c r="G66" s="26">
        <v>0</v>
      </c>
      <c r="H66" s="26">
        <v>150000</v>
      </c>
      <c r="I66" s="26">
        <v>0</v>
      </c>
      <c r="J66" s="26">
        <v>0</v>
      </c>
      <c r="K66" s="26">
        <f t="shared" si="4"/>
        <v>150000</v>
      </c>
      <c r="L66" s="142" t="s">
        <v>20</v>
      </c>
      <c r="M66" s="27" t="s">
        <v>76</v>
      </c>
      <c r="N66" s="79"/>
      <c r="O66" s="79"/>
      <c r="P66" s="79"/>
      <c r="Q66" s="79"/>
      <c r="R66" s="79"/>
      <c r="S66" s="80"/>
      <c r="T66" s="79"/>
      <c r="U66" s="79"/>
      <c r="V66" s="80"/>
      <c r="W66" s="81"/>
      <c r="X66" s="79"/>
      <c r="Y66" s="79"/>
      <c r="Z66" s="82"/>
      <c r="AA66" s="83"/>
      <c r="AB66" s="79"/>
      <c r="AC66" s="79"/>
      <c r="AD66" s="83"/>
      <c r="AE66" s="85"/>
      <c r="AF66" s="17"/>
      <c r="AG66" s="18"/>
      <c r="AH66" s="146"/>
      <c r="AI66" s="146"/>
      <c r="AK66" s="4"/>
    </row>
    <row r="67" spans="1:37" s="1" customFormat="1" ht="36.75" customHeight="1">
      <c r="A67" s="27"/>
      <c r="B67" s="199" t="s">
        <v>36</v>
      </c>
      <c r="C67" s="199"/>
      <c r="D67" s="199"/>
      <c r="E67" s="199"/>
      <c r="F67" s="199"/>
      <c r="G67" s="39">
        <f>SUM(G60:G66)</f>
        <v>100000</v>
      </c>
      <c r="H67" s="39">
        <f>SUM(H60:H66)</f>
        <v>310000</v>
      </c>
      <c r="I67" s="39">
        <f>SUM(I60:I66)</f>
        <v>0</v>
      </c>
      <c r="J67" s="39">
        <f>SUM(J60:J66)</f>
        <v>1430000</v>
      </c>
      <c r="K67" s="39">
        <f>SUM(K60:K66)</f>
        <v>1840000</v>
      </c>
      <c r="L67" s="199"/>
      <c r="M67" s="199"/>
      <c r="N67" s="79"/>
      <c r="O67" s="79"/>
      <c r="P67" s="79"/>
      <c r="Q67" s="79"/>
      <c r="R67" s="79"/>
      <c r="S67" s="80"/>
      <c r="T67" s="79"/>
      <c r="U67" s="79"/>
      <c r="V67" s="80"/>
      <c r="W67" s="81"/>
      <c r="X67" s="79"/>
      <c r="Y67" s="79"/>
      <c r="Z67" s="82"/>
      <c r="AA67" s="83"/>
      <c r="AB67" s="79"/>
      <c r="AC67" s="79"/>
      <c r="AD67" s="83"/>
      <c r="AE67" s="85"/>
      <c r="AF67" s="17"/>
      <c r="AG67" s="18"/>
      <c r="AH67" s="146"/>
      <c r="AI67" s="146"/>
      <c r="AK67" s="4"/>
    </row>
    <row r="68" spans="1:37" s="1" customFormat="1" ht="36.75" customHeight="1">
      <c r="A68" s="27" t="s">
        <v>77</v>
      </c>
      <c r="B68" s="206" t="s">
        <v>78</v>
      </c>
      <c r="C68" s="207"/>
      <c r="D68" s="207"/>
      <c r="E68" s="207"/>
      <c r="F68" s="207"/>
      <c r="G68" s="207"/>
      <c r="H68" s="207"/>
      <c r="I68" s="207"/>
      <c r="J68" s="207"/>
      <c r="K68" s="207"/>
      <c r="L68" s="207"/>
      <c r="M68" s="208"/>
      <c r="N68" s="79"/>
      <c r="O68" s="79"/>
      <c r="P68" s="79"/>
      <c r="Q68" s="79"/>
      <c r="R68" s="79"/>
      <c r="S68" s="80"/>
      <c r="T68" s="79"/>
      <c r="U68" s="79"/>
      <c r="V68" s="80"/>
      <c r="W68" s="81"/>
      <c r="X68" s="79"/>
      <c r="Y68" s="79"/>
      <c r="Z68" s="82"/>
      <c r="AA68" s="83"/>
      <c r="AB68" s="79"/>
      <c r="AC68" s="79"/>
      <c r="AD68" s="83"/>
      <c r="AE68" s="85"/>
      <c r="AF68" s="17"/>
      <c r="AG68" s="18"/>
      <c r="AH68" s="146"/>
      <c r="AI68" s="146"/>
      <c r="AK68" s="4"/>
    </row>
    <row r="69" spans="1:37" s="1" customFormat="1" ht="84" customHeight="1">
      <c r="A69" s="27" t="s">
        <v>252</v>
      </c>
      <c r="B69" s="35" t="s">
        <v>81</v>
      </c>
      <c r="C69" s="141"/>
      <c r="D69" s="141"/>
      <c r="E69" s="142" t="s">
        <v>19</v>
      </c>
      <c r="F69" s="142" t="s">
        <v>97</v>
      </c>
      <c r="G69" s="26">
        <v>0</v>
      </c>
      <c r="H69" s="26">
        <v>0</v>
      </c>
      <c r="I69" s="26">
        <v>0</v>
      </c>
      <c r="J69" s="26">
        <v>500000</v>
      </c>
      <c r="K69" s="26">
        <f t="shared" ref="K69:K75" si="5">SUM(G69:J69)</f>
        <v>500000</v>
      </c>
      <c r="L69" s="142" t="s">
        <v>20</v>
      </c>
      <c r="M69" s="40">
        <v>300</v>
      </c>
      <c r="N69" s="79"/>
      <c r="O69" s="79"/>
      <c r="P69" s="79"/>
      <c r="Q69" s="79"/>
      <c r="R69" s="79"/>
      <c r="S69" s="80"/>
      <c r="T69" s="79"/>
      <c r="U69" s="79"/>
      <c r="V69" s="80"/>
      <c r="W69" s="81"/>
      <c r="X69" s="79"/>
      <c r="Y69" s="79"/>
      <c r="Z69" s="82"/>
      <c r="AA69" s="83"/>
      <c r="AB69" s="79"/>
      <c r="AC69" s="79"/>
      <c r="AD69" s="83"/>
      <c r="AE69" s="85"/>
      <c r="AF69" s="17"/>
      <c r="AG69" s="18"/>
      <c r="AH69" s="146"/>
      <c r="AI69" s="146"/>
      <c r="AK69" s="4"/>
    </row>
    <row r="70" spans="1:37" s="1" customFormat="1" ht="84" customHeight="1">
      <c r="A70" s="27" t="s">
        <v>253</v>
      </c>
      <c r="B70" s="35" t="s">
        <v>82</v>
      </c>
      <c r="C70" s="141"/>
      <c r="D70" s="141"/>
      <c r="E70" s="142" t="s">
        <v>55</v>
      </c>
      <c r="F70" s="142" t="s">
        <v>123</v>
      </c>
      <c r="G70" s="26">
        <v>0</v>
      </c>
      <c r="H70" s="26">
        <v>0</v>
      </c>
      <c r="I70" s="26">
        <v>500000</v>
      </c>
      <c r="J70" s="26">
        <v>0</v>
      </c>
      <c r="K70" s="26">
        <f t="shared" si="5"/>
        <v>500000</v>
      </c>
      <c r="L70" s="142" t="s">
        <v>20</v>
      </c>
      <c r="M70" s="40">
        <v>400</v>
      </c>
      <c r="N70" s="79"/>
      <c r="O70" s="79"/>
      <c r="P70" s="79"/>
      <c r="Q70" s="79"/>
      <c r="R70" s="79"/>
      <c r="S70" s="80"/>
      <c r="T70" s="79"/>
      <c r="U70" s="79"/>
      <c r="V70" s="80"/>
      <c r="W70" s="81"/>
      <c r="X70" s="79"/>
      <c r="Y70" s="79"/>
      <c r="Z70" s="82"/>
      <c r="AA70" s="83"/>
      <c r="AB70" s="79"/>
      <c r="AC70" s="79"/>
      <c r="AD70" s="83"/>
      <c r="AE70" s="85"/>
      <c r="AF70" s="17"/>
      <c r="AG70" s="18"/>
      <c r="AH70" s="146"/>
      <c r="AI70" s="146"/>
      <c r="AK70" s="4"/>
    </row>
    <row r="71" spans="1:37" s="1" customFormat="1" ht="123.75" customHeight="1">
      <c r="A71" s="27" t="s">
        <v>254</v>
      </c>
      <c r="B71" s="28" t="s">
        <v>225</v>
      </c>
      <c r="C71" s="141"/>
      <c r="D71" s="141"/>
      <c r="E71" s="142" t="s">
        <v>124</v>
      </c>
      <c r="F71" s="142" t="s">
        <v>125</v>
      </c>
      <c r="G71" s="26">
        <v>60000</v>
      </c>
      <c r="H71" s="26">
        <v>0</v>
      </c>
      <c r="I71" s="26">
        <v>0</v>
      </c>
      <c r="J71" s="26">
        <v>0</v>
      </c>
      <c r="K71" s="26">
        <f>SUM(G71:J71)</f>
        <v>60000</v>
      </c>
      <c r="L71" s="142" t="s">
        <v>20</v>
      </c>
      <c r="M71" s="40">
        <v>100</v>
      </c>
      <c r="N71" s="79"/>
      <c r="O71" s="79"/>
      <c r="P71" s="79"/>
      <c r="Q71" s="79"/>
      <c r="R71" s="79"/>
      <c r="S71" s="80"/>
      <c r="T71" s="79"/>
      <c r="U71" s="79"/>
      <c r="V71" s="80"/>
      <c r="W71" s="81"/>
      <c r="X71" s="79"/>
      <c r="Y71" s="79"/>
      <c r="Z71" s="82"/>
      <c r="AA71" s="83"/>
      <c r="AB71" s="79"/>
      <c r="AC71" s="79"/>
      <c r="AD71" s="83"/>
      <c r="AE71" s="85"/>
      <c r="AF71" s="17"/>
      <c r="AG71" s="18"/>
      <c r="AH71" s="146"/>
      <c r="AI71" s="146"/>
      <c r="AK71" s="4"/>
    </row>
    <row r="72" spans="1:37" s="1" customFormat="1" ht="84" customHeight="1">
      <c r="A72" s="27" t="s">
        <v>249</v>
      </c>
      <c r="B72" s="28" t="s">
        <v>201</v>
      </c>
      <c r="C72" s="141"/>
      <c r="D72" s="141"/>
      <c r="E72" s="142" t="s">
        <v>79</v>
      </c>
      <c r="F72" s="142" t="s">
        <v>80</v>
      </c>
      <c r="G72" s="26">
        <v>0</v>
      </c>
      <c r="H72" s="26">
        <v>0</v>
      </c>
      <c r="I72" s="26">
        <v>0</v>
      </c>
      <c r="J72" s="26">
        <v>800000</v>
      </c>
      <c r="K72" s="26">
        <f t="shared" si="5"/>
        <v>800000</v>
      </c>
      <c r="L72" s="142" t="s">
        <v>126</v>
      </c>
      <c r="M72" s="40" t="s">
        <v>127</v>
      </c>
      <c r="N72" s="79"/>
      <c r="O72" s="79"/>
      <c r="P72" s="79"/>
      <c r="Q72" s="79"/>
      <c r="R72" s="79"/>
      <c r="S72" s="80"/>
      <c r="T72" s="79"/>
      <c r="U72" s="79"/>
      <c r="V72" s="80"/>
      <c r="W72" s="81"/>
      <c r="X72" s="79"/>
      <c r="Y72" s="79"/>
      <c r="Z72" s="82"/>
      <c r="AA72" s="83"/>
      <c r="AB72" s="79"/>
      <c r="AC72" s="79"/>
      <c r="AD72" s="83"/>
      <c r="AE72" s="85"/>
      <c r="AF72" s="17"/>
      <c r="AG72" s="18"/>
      <c r="AH72" s="146"/>
      <c r="AI72" s="146"/>
      <c r="AK72" s="4"/>
    </row>
    <row r="73" spans="1:37" s="1" customFormat="1" ht="75" customHeight="1">
      <c r="A73" s="27" t="s">
        <v>250</v>
      </c>
      <c r="B73" s="28" t="s">
        <v>179</v>
      </c>
      <c r="C73" s="141"/>
      <c r="D73" s="141"/>
      <c r="E73" s="142" t="s">
        <v>79</v>
      </c>
      <c r="F73" s="142" t="s">
        <v>80</v>
      </c>
      <c r="G73" s="26">
        <v>150000</v>
      </c>
      <c r="H73" s="26">
        <v>0</v>
      </c>
      <c r="I73" s="26">
        <v>0</v>
      </c>
      <c r="J73" s="26">
        <v>0</v>
      </c>
      <c r="K73" s="26">
        <f t="shared" si="5"/>
        <v>150000</v>
      </c>
      <c r="L73" s="171" t="s">
        <v>126</v>
      </c>
      <c r="M73" s="40" t="s">
        <v>127</v>
      </c>
      <c r="N73" s="79"/>
      <c r="O73" s="79"/>
      <c r="P73" s="79"/>
      <c r="Q73" s="79"/>
      <c r="R73" s="79"/>
      <c r="S73" s="80"/>
      <c r="T73" s="79"/>
      <c r="U73" s="79"/>
      <c r="V73" s="80"/>
      <c r="W73" s="81"/>
      <c r="X73" s="79"/>
      <c r="Y73" s="79"/>
      <c r="Z73" s="82"/>
      <c r="AA73" s="83"/>
      <c r="AB73" s="79"/>
      <c r="AC73" s="79"/>
      <c r="AD73" s="83"/>
      <c r="AE73" s="85"/>
      <c r="AF73" s="17"/>
      <c r="AG73" s="18"/>
      <c r="AH73" s="146"/>
      <c r="AI73" s="146"/>
      <c r="AK73" s="4"/>
    </row>
    <row r="74" spans="1:37" s="1" customFormat="1" ht="84" customHeight="1">
      <c r="A74" s="27" t="s">
        <v>251</v>
      </c>
      <c r="B74" s="28" t="s">
        <v>180</v>
      </c>
      <c r="C74" s="141"/>
      <c r="D74" s="141"/>
      <c r="E74" s="142" t="s">
        <v>79</v>
      </c>
      <c r="F74" s="142" t="s">
        <v>80</v>
      </c>
      <c r="G74" s="26">
        <v>0</v>
      </c>
      <c r="H74" s="26">
        <v>0</v>
      </c>
      <c r="I74" s="26">
        <v>0</v>
      </c>
      <c r="J74" s="26">
        <v>400000</v>
      </c>
      <c r="K74" s="26">
        <f t="shared" si="5"/>
        <v>400000</v>
      </c>
      <c r="L74" s="171" t="s">
        <v>20</v>
      </c>
      <c r="M74" s="40">
        <v>200</v>
      </c>
      <c r="N74" s="79"/>
      <c r="O74" s="79"/>
      <c r="P74" s="79"/>
      <c r="Q74" s="79"/>
      <c r="R74" s="79"/>
      <c r="S74" s="80"/>
      <c r="T74" s="79"/>
      <c r="U74" s="79"/>
      <c r="V74" s="80"/>
      <c r="W74" s="81"/>
      <c r="X74" s="79"/>
      <c r="Y74" s="79"/>
      <c r="Z74" s="82"/>
      <c r="AA74" s="83"/>
      <c r="AB74" s="79"/>
      <c r="AC74" s="79"/>
      <c r="AD74" s="83"/>
      <c r="AE74" s="85"/>
      <c r="AF74" s="17"/>
      <c r="AG74" s="18"/>
      <c r="AH74" s="146"/>
      <c r="AI74" s="146"/>
      <c r="AK74" s="4"/>
    </row>
    <row r="75" spans="1:37" s="1" customFormat="1" ht="91.5" customHeight="1">
      <c r="A75" s="27" t="s">
        <v>263</v>
      </c>
      <c r="B75" s="28" t="s">
        <v>272</v>
      </c>
      <c r="C75" s="141"/>
      <c r="D75" s="141"/>
      <c r="E75" s="142" t="s">
        <v>33</v>
      </c>
      <c r="F75" s="142" t="s">
        <v>34</v>
      </c>
      <c r="G75" s="26">
        <v>0</v>
      </c>
      <c r="H75" s="26">
        <v>300000</v>
      </c>
      <c r="I75" s="26">
        <v>0</v>
      </c>
      <c r="J75" s="26">
        <v>0</v>
      </c>
      <c r="K75" s="26">
        <f t="shared" si="5"/>
        <v>300000</v>
      </c>
      <c r="L75" s="171" t="s">
        <v>219</v>
      </c>
      <c r="M75" s="177" t="s">
        <v>226</v>
      </c>
      <c r="N75" s="79"/>
      <c r="O75" s="79"/>
      <c r="P75" s="79"/>
      <c r="Q75" s="79"/>
      <c r="R75" s="79"/>
      <c r="S75" s="80"/>
      <c r="T75" s="79"/>
      <c r="U75" s="79"/>
      <c r="V75" s="80"/>
      <c r="W75" s="81"/>
      <c r="X75" s="79"/>
      <c r="Y75" s="79"/>
      <c r="Z75" s="82"/>
      <c r="AA75" s="83"/>
      <c r="AB75" s="79"/>
      <c r="AC75" s="79"/>
      <c r="AD75" s="83"/>
      <c r="AE75" s="85"/>
      <c r="AF75" s="17"/>
      <c r="AG75" s="18"/>
      <c r="AH75" s="146"/>
      <c r="AI75" s="146"/>
      <c r="AK75" s="4"/>
    </row>
    <row r="76" spans="1:37" s="1" customFormat="1" ht="30" customHeight="1">
      <c r="A76" s="27"/>
      <c r="B76" s="199" t="s">
        <v>36</v>
      </c>
      <c r="C76" s="199"/>
      <c r="D76" s="199"/>
      <c r="E76" s="199"/>
      <c r="F76" s="199"/>
      <c r="G76" s="39">
        <f>SUM(G69:G75)</f>
        <v>210000</v>
      </c>
      <c r="H76" s="39">
        <f>SUM(H69:H75)</f>
        <v>300000</v>
      </c>
      <c r="I76" s="39">
        <f>SUM(I69:I75)</f>
        <v>500000</v>
      </c>
      <c r="J76" s="39">
        <f>SUM(J69:J75)</f>
        <v>1700000</v>
      </c>
      <c r="K76" s="39">
        <f>SUM(K69:K75)</f>
        <v>2710000</v>
      </c>
      <c r="L76" s="206"/>
      <c r="M76" s="208"/>
      <c r="N76" s="79"/>
      <c r="O76" s="79"/>
      <c r="P76" s="79"/>
      <c r="Q76" s="79"/>
      <c r="R76" s="79"/>
      <c r="S76" s="80"/>
      <c r="T76" s="79"/>
      <c r="U76" s="79"/>
      <c r="V76" s="80"/>
      <c r="W76" s="81"/>
      <c r="X76" s="79"/>
      <c r="Y76" s="79"/>
      <c r="Z76" s="82"/>
      <c r="AA76" s="83"/>
      <c r="AB76" s="79"/>
      <c r="AC76" s="79"/>
      <c r="AD76" s="83"/>
      <c r="AE76" s="85"/>
      <c r="AF76" s="17"/>
      <c r="AG76" s="18"/>
      <c r="AH76" s="146"/>
      <c r="AI76" s="146"/>
      <c r="AK76" s="4"/>
    </row>
    <row r="77" spans="1:37" s="1" customFormat="1" ht="37.5" customHeight="1">
      <c r="A77" s="36" t="s">
        <v>83</v>
      </c>
      <c r="B77" s="206" t="s">
        <v>181</v>
      </c>
      <c r="C77" s="207"/>
      <c r="D77" s="207"/>
      <c r="E77" s="209"/>
      <c r="F77" s="209"/>
      <c r="G77" s="207"/>
      <c r="H77" s="207"/>
      <c r="I77" s="207"/>
      <c r="J77" s="207"/>
      <c r="K77" s="207"/>
      <c r="L77" s="207"/>
      <c r="M77" s="208"/>
      <c r="N77" s="79"/>
      <c r="O77" s="80"/>
      <c r="P77" s="80"/>
      <c r="Q77" s="80"/>
      <c r="R77" s="80"/>
      <c r="S77" s="80"/>
      <c r="T77" s="80"/>
      <c r="U77" s="79"/>
      <c r="V77" s="80"/>
      <c r="W77" s="81"/>
      <c r="X77" s="79"/>
      <c r="Y77" s="79"/>
      <c r="Z77" s="82"/>
      <c r="AA77" s="83"/>
      <c r="AB77" s="79"/>
      <c r="AC77" s="79"/>
      <c r="AD77" s="83"/>
      <c r="AE77" s="85"/>
      <c r="AF77" s="17"/>
      <c r="AG77" s="18"/>
      <c r="AH77" s="146"/>
      <c r="AI77" s="146"/>
      <c r="AK77" s="4"/>
    </row>
    <row r="78" spans="1:37" s="1" customFormat="1" ht="63.75" customHeight="1">
      <c r="A78" s="27" t="s">
        <v>84</v>
      </c>
      <c r="B78" s="28" t="s">
        <v>183</v>
      </c>
      <c r="C78" s="143"/>
      <c r="D78" s="143"/>
      <c r="E78" s="144" t="s">
        <v>184</v>
      </c>
      <c r="F78" s="144" t="s">
        <v>185</v>
      </c>
      <c r="G78" s="26">
        <v>0</v>
      </c>
      <c r="H78" s="26">
        <v>0</v>
      </c>
      <c r="I78" s="26">
        <v>0</v>
      </c>
      <c r="J78" s="26">
        <v>135100</v>
      </c>
      <c r="K78" s="26">
        <f>SUM(G78:J78)</f>
        <v>135100</v>
      </c>
      <c r="L78" s="144" t="s">
        <v>31</v>
      </c>
      <c r="M78" s="31">
        <v>1</v>
      </c>
      <c r="N78" s="88"/>
      <c r="O78" s="80" t="s">
        <v>128</v>
      </c>
      <c r="P78" s="80"/>
      <c r="Q78" s="80"/>
      <c r="R78" s="80"/>
      <c r="S78" s="80" t="s">
        <v>129</v>
      </c>
      <c r="T78" s="80"/>
      <c r="U78" s="79"/>
      <c r="V78" s="80"/>
      <c r="W78" s="81"/>
      <c r="X78" s="79"/>
      <c r="Y78" s="79"/>
      <c r="Z78" s="82"/>
      <c r="AA78" s="83"/>
      <c r="AB78" s="79"/>
      <c r="AC78" s="79"/>
      <c r="AD78" s="83"/>
      <c r="AE78" s="85"/>
      <c r="AF78" s="17"/>
      <c r="AG78" s="18"/>
      <c r="AH78" s="146"/>
      <c r="AI78" s="146"/>
      <c r="AK78" s="4"/>
    </row>
    <row r="79" spans="1:37" s="1" customFormat="1" ht="105.75" customHeight="1">
      <c r="A79" s="27" t="s">
        <v>85</v>
      </c>
      <c r="B79" s="28" t="s">
        <v>186</v>
      </c>
      <c r="C79" s="143"/>
      <c r="D79" s="143"/>
      <c r="E79" s="144" t="s">
        <v>40</v>
      </c>
      <c r="F79" s="144" t="s">
        <v>115</v>
      </c>
      <c r="G79" s="26">
        <v>0</v>
      </c>
      <c r="H79" s="26">
        <v>0</v>
      </c>
      <c r="I79" s="26">
        <v>0</v>
      </c>
      <c r="J79" s="26">
        <v>150000</v>
      </c>
      <c r="K79" s="26">
        <f t="shared" ref="K79:K84" si="6">SUM(G79:J79)</f>
        <v>150000</v>
      </c>
      <c r="L79" s="144" t="s">
        <v>187</v>
      </c>
      <c r="M79" s="31">
        <v>120</v>
      </c>
      <c r="N79" s="79"/>
      <c r="O79" s="80"/>
      <c r="P79" s="80"/>
      <c r="Q79" s="80"/>
      <c r="R79" s="80"/>
      <c r="S79" s="80" t="s">
        <v>130</v>
      </c>
      <c r="T79" s="80"/>
      <c r="U79" s="79"/>
      <c r="V79" s="80"/>
      <c r="W79" s="81"/>
      <c r="X79" s="79"/>
      <c r="Y79" s="79"/>
      <c r="Z79" s="82"/>
      <c r="AA79" s="83"/>
      <c r="AB79" s="79"/>
      <c r="AC79" s="79"/>
      <c r="AD79" s="83"/>
      <c r="AE79" s="85"/>
      <c r="AF79" s="17"/>
      <c r="AG79" s="18"/>
      <c r="AH79" s="146"/>
      <c r="AI79" s="146"/>
      <c r="AK79" s="4"/>
    </row>
    <row r="80" spans="1:37" s="1" customFormat="1" ht="73.5" customHeight="1">
      <c r="A80" s="27" t="s">
        <v>86</v>
      </c>
      <c r="B80" s="28" t="s">
        <v>188</v>
      </c>
      <c r="C80" s="143"/>
      <c r="D80" s="143"/>
      <c r="E80" s="144" t="s">
        <v>184</v>
      </c>
      <c r="F80" s="144" t="s">
        <v>185</v>
      </c>
      <c r="G80" s="26">
        <v>0</v>
      </c>
      <c r="H80" s="26">
        <v>0</v>
      </c>
      <c r="I80" s="26">
        <v>0</v>
      </c>
      <c r="J80" s="26">
        <v>140000</v>
      </c>
      <c r="K80" s="26">
        <f>SUM(G80:J80)</f>
        <v>140000</v>
      </c>
      <c r="L80" s="144" t="s">
        <v>189</v>
      </c>
      <c r="M80" s="31">
        <v>40</v>
      </c>
      <c r="N80" s="79"/>
      <c r="O80" s="80"/>
      <c r="P80" s="80"/>
      <c r="Q80" s="80"/>
      <c r="R80" s="80"/>
      <c r="S80" s="80"/>
      <c r="T80" s="80"/>
      <c r="U80" s="79" t="s">
        <v>131</v>
      </c>
      <c r="V80" s="80"/>
      <c r="W80" s="81"/>
      <c r="X80" s="79"/>
      <c r="Y80" s="79"/>
      <c r="Z80" s="82"/>
      <c r="AA80" s="83"/>
      <c r="AB80" s="79"/>
      <c r="AC80" s="79"/>
      <c r="AD80" s="83"/>
      <c r="AE80" s="85"/>
      <c r="AF80" s="17"/>
      <c r="AG80" s="18"/>
      <c r="AH80" s="146"/>
      <c r="AI80" s="146"/>
      <c r="AK80" s="4"/>
    </row>
    <row r="81" spans="1:37" s="1" customFormat="1" ht="75.75" customHeight="1">
      <c r="A81" s="27" t="s">
        <v>87</v>
      </c>
      <c r="B81" s="28" t="s">
        <v>233</v>
      </c>
      <c r="C81" s="143"/>
      <c r="D81" s="143"/>
      <c r="E81" s="144" t="s">
        <v>40</v>
      </c>
      <c r="F81" s="144" t="s">
        <v>106</v>
      </c>
      <c r="G81" s="26">
        <v>0</v>
      </c>
      <c r="H81" s="26">
        <v>1500000</v>
      </c>
      <c r="I81" s="26">
        <v>0</v>
      </c>
      <c r="J81" s="26">
        <v>0</v>
      </c>
      <c r="K81" s="26">
        <f t="shared" si="6"/>
        <v>1500000</v>
      </c>
      <c r="L81" s="144" t="s">
        <v>42</v>
      </c>
      <c r="M81" s="31">
        <v>500</v>
      </c>
      <c r="N81" s="79"/>
      <c r="O81" s="80"/>
      <c r="P81" s="80"/>
      <c r="Q81" s="80"/>
      <c r="R81" s="80"/>
      <c r="S81" s="80"/>
      <c r="T81" s="80"/>
      <c r="U81" s="79"/>
      <c r="V81" s="80"/>
      <c r="W81" s="81"/>
      <c r="X81" s="79"/>
      <c r="Y81" s="79"/>
      <c r="Z81" s="82"/>
      <c r="AA81" s="83"/>
      <c r="AB81" s="79"/>
      <c r="AC81" s="79"/>
      <c r="AD81" s="83"/>
      <c r="AE81" s="26"/>
      <c r="AF81" s="26"/>
      <c r="AG81" s="18"/>
      <c r="AH81" s="146"/>
      <c r="AI81" s="146"/>
      <c r="AJ81" s="19"/>
      <c r="AK81" s="4"/>
    </row>
    <row r="82" spans="1:37" s="1" customFormat="1" ht="68.25" customHeight="1">
      <c r="A82" s="27" t="s">
        <v>132</v>
      </c>
      <c r="B82" s="28" t="s">
        <v>190</v>
      </c>
      <c r="C82" s="143"/>
      <c r="D82" s="143"/>
      <c r="E82" s="166" t="s">
        <v>55</v>
      </c>
      <c r="F82" s="171" t="s">
        <v>123</v>
      </c>
      <c r="G82" s="26">
        <v>0</v>
      </c>
      <c r="H82" s="26">
        <v>0</v>
      </c>
      <c r="I82" s="26">
        <v>0</v>
      </c>
      <c r="J82" s="26">
        <v>300000</v>
      </c>
      <c r="K82" s="26">
        <f t="shared" si="6"/>
        <v>300000</v>
      </c>
      <c r="L82" s="171" t="s">
        <v>206</v>
      </c>
      <c r="M82" s="31">
        <v>3</v>
      </c>
      <c r="N82" s="79"/>
      <c r="O82" s="80"/>
      <c r="P82" s="80"/>
      <c r="Q82" s="80"/>
      <c r="R82" s="80"/>
      <c r="S82" s="80"/>
      <c r="T82" s="80"/>
      <c r="U82" s="79"/>
      <c r="V82" s="80"/>
      <c r="W82" s="81"/>
      <c r="X82" s="79"/>
      <c r="Y82" s="79"/>
      <c r="Z82" s="82"/>
      <c r="AA82" s="83"/>
      <c r="AB82" s="79"/>
      <c r="AC82" s="79"/>
      <c r="AD82" s="83"/>
      <c r="AE82" s="139"/>
      <c r="AF82" s="138"/>
      <c r="AG82" s="18"/>
      <c r="AH82" s="146"/>
      <c r="AI82" s="146"/>
      <c r="AJ82" s="19"/>
      <c r="AK82" s="4"/>
    </row>
    <row r="83" spans="1:37" s="1" customFormat="1" ht="92.25" customHeight="1">
      <c r="A83" s="27" t="s">
        <v>133</v>
      </c>
      <c r="B83" s="28" t="s">
        <v>191</v>
      </c>
      <c r="C83" s="143"/>
      <c r="D83" s="143"/>
      <c r="E83" s="144" t="s">
        <v>40</v>
      </c>
      <c r="F83" s="144" t="s">
        <v>106</v>
      </c>
      <c r="G83" s="26">
        <v>0</v>
      </c>
      <c r="H83" s="26">
        <v>0</v>
      </c>
      <c r="I83" s="26">
        <v>0</v>
      </c>
      <c r="J83" s="26">
        <v>300000</v>
      </c>
      <c r="K83" s="26">
        <f t="shared" si="6"/>
        <v>300000</v>
      </c>
      <c r="L83" s="144" t="s">
        <v>42</v>
      </c>
      <c r="M83" s="31">
        <v>200</v>
      </c>
      <c r="N83" s="79"/>
      <c r="O83" s="80"/>
      <c r="P83" s="80"/>
      <c r="Q83" s="80"/>
      <c r="R83" s="80"/>
      <c r="S83" s="80"/>
      <c r="T83" s="80"/>
      <c r="U83" s="79"/>
      <c r="V83" s="80"/>
      <c r="W83" s="81"/>
      <c r="X83" s="79"/>
      <c r="Y83" s="79"/>
      <c r="Z83" s="82"/>
      <c r="AA83" s="83"/>
      <c r="AB83" s="79"/>
      <c r="AC83" s="79"/>
      <c r="AD83" s="83"/>
      <c r="AE83" s="85"/>
      <c r="AF83" s="17"/>
      <c r="AG83" s="18"/>
      <c r="AH83" s="146"/>
      <c r="AI83" s="146"/>
      <c r="AJ83" s="19"/>
      <c r="AK83" s="4"/>
    </row>
    <row r="84" spans="1:37" s="1" customFormat="1" ht="86.25" customHeight="1">
      <c r="A84" s="27" t="s">
        <v>134</v>
      </c>
      <c r="B84" s="28" t="s">
        <v>192</v>
      </c>
      <c r="C84" s="143"/>
      <c r="D84" s="143"/>
      <c r="E84" s="181" t="s">
        <v>40</v>
      </c>
      <c r="F84" s="181" t="s">
        <v>106</v>
      </c>
      <c r="G84" s="26">
        <v>0</v>
      </c>
      <c r="H84" s="26">
        <v>0</v>
      </c>
      <c r="I84" s="26">
        <v>0</v>
      </c>
      <c r="J84" s="26">
        <v>350000</v>
      </c>
      <c r="K84" s="26">
        <f t="shared" si="6"/>
        <v>350000</v>
      </c>
      <c r="L84" s="190" t="s">
        <v>42</v>
      </c>
      <c r="M84" s="31">
        <v>200</v>
      </c>
      <c r="N84" s="79"/>
      <c r="O84" s="80"/>
      <c r="P84" s="80"/>
      <c r="Q84" s="80"/>
      <c r="R84" s="80"/>
      <c r="S84" s="80"/>
      <c r="T84" s="80"/>
      <c r="U84" s="79"/>
      <c r="V84" s="80"/>
      <c r="W84" s="81"/>
      <c r="X84" s="79"/>
      <c r="Y84" s="79"/>
      <c r="Z84" s="82"/>
      <c r="AA84" s="83"/>
      <c r="AB84" s="79"/>
      <c r="AC84" s="79"/>
      <c r="AD84" s="83"/>
      <c r="AE84" s="85" t="s">
        <v>234</v>
      </c>
      <c r="AF84" s="17"/>
      <c r="AG84" s="18"/>
      <c r="AH84" s="146"/>
      <c r="AI84" s="146"/>
      <c r="AJ84" s="19"/>
      <c r="AK84" s="4"/>
    </row>
    <row r="85" spans="1:37" s="14" customFormat="1" ht="40.5" customHeight="1">
      <c r="A85" s="52"/>
      <c r="B85" s="210" t="s">
        <v>36</v>
      </c>
      <c r="C85" s="210"/>
      <c r="D85" s="210"/>
      <c r="E85" s="210"/>
      <c r="F85" s="210"/>
      <c r="G85" s="152">
        <f>SUM(G78:G84)</f>
        <v>0</v>
      </c>
      <c r="H85" s="152">
        <f t="shared" ref="H85:K85" si="7">SUM(H78:H84)</f>
        <v>1500000</v>
      </c>
      <c r="I85" s="152">
        <f t="shared" si="7"/>
        <v>0</v>
      </c>
      <c r="J85" s="152">
        <f t="shared" si="7"/>
        <v>1375100</v>
      </c>
      <c r="K85" s="152">
        <f t="shared" si="7"/>
        <v>2875100</v>
      </c>
      <c r="L85" s="153"/>
      <c r="M85" s="154"/>
      <c r="N85" s="74"/>
      <c r="O85" s="62"/>
      <c r="P85" s="62"/>
      <c r="Q85" s="62"/>
      <c r="R85" s="62"/>
      <c r="S85" s="62"/>
      <c r="T85" s="62"/>
      <c r="U85" s="74"/>
      <c r="V85" s="62"/>
      <c r="W85" s="89"/>
      <c r="X85" s="74"/>
      <c r="Y85" s="74"/>
      <c r="Z85" s="90"/>
      <c r="AA85" s="91"/>
      <c r="AB85" s="74"/>
      <c r="AC85" s="74"/>
      <c r="AD85" s="91"/>
      <c r="AE85" s="92"/>
      <c r="AF85" s="21"/>
      <c r="AG85" s="18"/>
      <c r="AH85" s="146"/>
      <c r="AI85" s="146"/>
      <c r="AK85" s="22"/>
    </row>
    <row r="86" spans="1:37" s="14" customFormat="1" ht="40.5" customHeight="1">
      <c r="A86" s="172" t="s">
        <v>236</v>
      </c>
      <c r="B86" s="211" t="s">
        <v>193</v>
      </c>
      <c r="C86" s="212"/>
      <c r="D86" s="212"/>
      <c r="E86" s="212"/>
      <c r="F86" s="212"/>
      <c r="G86" s="212"/>
      <c r="H86" s="212"/>
      <c r="I86" s="212"/>
      <c r="J86" s="212"/>
      <c r="K86" s="212"/>
      <c r="L86" s="212"/>
      <c r="M86" s="156"/>
      <c r="N86" s="74"/>
      <c r="O86" s="62"/>
      <c r="P86" s="62"/>
      <c r="Q86" s="62"/>
      <c r="R86" s="62"/>
      <c r="S86" s="62"/>
      <c r="T86" s="62"/>
      <c r="U86" s="74"/>
      <c r="V86" s="62"/>
      <c r="W86" s="89"/>
      <c r="X86" s="74"/>
      <c r="Y86" s="74"/>
      <c r="Z86" s="90"/>
      <c r="AA86" s="91"/>
      <c r="AB86" s="74"/>
      <c r="AC86" s="74"/>
      <c r="AD86" s="91"/>
      <c r="AE86" s="92"/>
      <c r="AF86" s="21"/>
      <c r="AG86" s="18"/>
      <c r="AH86" s="146"/>
      <c r="AI86" s="146"/>
      <c r="AK86" s="22"/>
    </row>
    <row r="87" spans="1:37" s="14" customFormat="1" ht="55.5" customHeight="1">
      <c r="A87" s="160" t="s">
        <v>237</v>
      </c>
      <c r="B87" s="170" t="s">
        <v>220</v>
      </c>
      <c r="C87" s="159"/>
      <c r="D87" s="159"/>
      <c r="E87" s="166" t="s">
        <v>55</v>
      </c>
      <c r="F87" s="151" t="s">
        <v>123</v>
      </c>
      <c r="G87" s="26">
        <v>0</v>
      </c>
      <c r="H87" s="26">
        <v>0</v>
      </c>
      <c r="I87" s="186">
        <v>2000000</v>
      </c>
      <c r="J87" s="26">
        <v>0</v>
      </c>
      <c r="K87" s="26">
        <f>G87+H87+I87+J87</f>
        <v>2000000</v>
      </c>
      <c r="L87" s="190" t="s">
        <v>31</v>
      </c>
      <c r="M87" s="31">
        <v>1</v>
      </c>
      <c r="N87" s="74"/>
      <c r="O87" s="62"/>
      <c r="P87" s="62"/>
      <c r="Q87" s="62"/>
      <c r="R87" s="62"/>
      <c r="S87" s="62"/>
      <c r="T87" s="62"/>
      <c r="U87" s="74"/>
      <c r="V87" s="62"/>
      <c r="W87" s="89"/>
      <c r="X87" s="74"/>
      <c r="Y87" s="74"/>
      <c r="Z87" s="90"/>
      <c r="AA87" s="91"/>
      <c r="AB87" s="74"/>
      <c r="AC87" s="74"/>
      <c r="AD87" s="91"/>
      <c r="AE87" s="92"/>
      <c r="AF87" s="21"/>
      <c r="AG87" s="18"/>
      <c r="AH87" s="146"/>
      <c r="AI87" s="146"/>
      <c r="AK87" s="22"/>
    </row>
    <row r="88" spans="1:37" s="14" customFormat="1" ht="60.75" customHeight="1">
      <c r="A88" s="160" t="s">
        <v>238</v>
      </c>
      <c r="B88" s="161" t="s">
        <v>194</v>
      </c>
      <c r="C88" s="162"/>
      <c r="D88" s="162"/>
      <c r="E88" s="166" t="s">
        <v>55</v>
      </c>
      <c r="F88" s="151" t="s">
        <v>123</v>
      </c>
      <c r="G88" s="26">
        <v>0</v>
      </c>
      <c r="H88" s="26">
        <v>0</v>
      </c>
      <c r="I88" s="26">
        <v>0</v>
      </c>
      <c r="J88" s="155">
        <v>250000</v>
      </c>
      <c r="K88" s="26">
        <f t="shared" ref="K88:K92" si="8">G88+H88+I88+J88</f>
        <v>250000</v>
      </c>
      <c r="L88" s="171" t="s">
        <v>42</v>
      </c>
      <c r="M88" s="31">
        <v>500</v>
      </c>
      <c r="N88" s="74"/>
      <c r="O88" s="62"/>
      <c r="P88" s="62"/>
      <c r="Q88" s="62"/>
      <c r="R88" s="62"/>
      <c r="S88" s="62"/>
      <c r="T88" s="62"/>
      <c r="U88" s="74"/>
      <c r="V88" s="62"/>
      <c r="W88" s="89"/>
      <c r="X88" s="74"/>
      <c r="Y88" s="74"/>
      <c r="Z88" s="90"/>
      <c r="AA88" s="91"/>
      <c r="AB88" s="74"/>
      <c r="AC88" s="74"/>
      <c r="AD88" s="91"/>
      <c r="AE88" s="92"/>
      <c r="AF88" s="21"/>
      <c r="AG88" s="18"/>
      <c r="AH88" s="146"/>
      <c r="AI88" s="146"/>
      <c r="AK88" s="22"/>
    </row>
    <row r="89" spans="1:37" s="14" customFormat="1" ht="65.25" customHeight="1">
      <c r="A89" s="160" t="s">
        <v>239</v>
      </c>
      <c r="B89" s="161" t="s">
        <v>195</v>
      </c>
      <c r="C89" s="162"/>
      <c r="D89" s="162"/>
      <c r="E89" s="166" t="s">
        <v>55</v>
      </c>
      <c r="F89" s="171" t="s">
        <v>123</v>
      </c>
      <c r="G89" s="26">
        <v>0</v>
      </c>
      <c r="H89" s="155">
        <v>250000</v>
      </c>
      <c r="I89" s="26">
        <v>0</v>
      </c>
      <c r="J89" s="26">
        <v>0</v>
      </c>
      <c r="K89" s="26">
        <f>G89+H89+I89+J89</f>
        <v>250000</v>
      </c>
      <c r="L89" s="171" t="s">
        <v>219</v>
      </c>
      <c r="M89" s="163" t="s">
        <v>221</v>
      </c>
      <c r="N89" s="74"/>
      <c r="O89" s="62"/>
      <c r="P89" s="62"/>
      <c r="Q89" s="62"/>
      <c r="R89" s="62"/>
      <c r="S89" s="62"/>
      <c r="T89" s="62"/>
      <c r="U89" s="74"/>
      <c r="V89" s="62"/>
      <c r="W89" s="89"/>
      <c r="X89" s="74"/>
      <c r="Y89" s="74"/>
      <c r="Z89" s="90"/>
      <c r="AA89" s="91"/>
      <c r="AB89" s="74"/>
      <c r="AC89" s="74"/>
      <c r="AD89" s="91"/>
      <c r="AE89" s="92"/>
      <c r="AF89" s="21"/>
      <c r="AG89" s="18"/>
      <c r="AH89" s="146"/>
      <c r="AI89" s="146"/>
      <c r="AK89" s="22"/>
    </row>
    <row r="90" spans="1:37" s="14" customFormat="1" ht="70.5" customHeight="1">
      <c r="A90" s="160" t="s">
        <v>240</v>
      </c>
      <c r="B90" s="161" t="s">
        <v>267</v>
      </c>
      <c r="C90" s="184"/>
      <c r="D90" s="184"/>
      <c r="E90" s="188" t="s">
        <v>19</v>
      </c>
      <c r="F90" s="188" t="s">
        <v>97</v>
      </c>
      <c r="G90" s="26">
        <v>0</v>
      </c>
      <c r="H90" s="26">
        <v>0</v>
      </c>
      <c r="I90" s="26">
        <v>0</v>
      </c>
      <c r="J90" s="185">
        <v>1500000</v>
      </c>
      <c r="K90" s="26">
        <f t="shared" si="8"/>
        <v>1500000</v>
      </c>
      <c r="L90" s="188" t="s">
        <v>205</v>
      </c>
      <c r="M90" s="188">
        <v>500</v>
      </c>
      <c r="N90" s="74"/>
      <c r="O90" s="62"/>
      <c r="P90" s="62"/>
      <c r="Q90" s="62"/>
      <c r="R90" s="62"/>
      <c r="S90" s="62"/>
      <c r="T90" s="62"/>
      <c r="U90" s="74"/>
      <c r="V90" s="62"/>
      <c r="W90" s="89"/>
      <c r="X90" s="74"/>
      <c r="Y90" s="74"/>
      <c r="Z90" s="90"/>
      <c r="AA90" s="91"/>
      <c r="AB90" s="74"/>
      <c r="AC90" s="74"/>
      <c r="AD90" s="91"/>
      <c r="AE90" s="92" t="s">
        <v>234</v>
      </c>
      <c r="AF90" s="21"/>
      <c r="AG90" s="18"/>
      <c r="AH90" s="146"/>
      <c r="AI90" s="146"/>
      <c r="AK90" s="22"/>
    </row>
    <row r="91" spans="1:37" s="14" customFormat="1" ht="103.5" customHeight="1">
      <c r="A91" s="160" t="s">
        <v>241</v>
      </c>
      <c r="B91" s="161" t="s">
        <v>208</v>
      </c>
      <c r="C91" s="162"/>
      <c r="D91" s="162"/>
      <c r="E91" s="45" t="s">
        <v>30</v>
      </c>
      <c r="F91" s="46" t="s">
        <v>112</v>
      </c>
      <c r="G91" s="26">
        <v>0</v>
      </c>
      <c r="H91" s="155">
        <v>300000</v>
      </c>
      <c r="I91" s="26">
        <v>0</v>
      </c>
      <c r="J91" s="26">
        <v>0</v>
      </c>
      <c r="K91" s="26">
        <f t="shared" si="8"/>
        <v>300000</v>
      </c>
      <c r="L91" s="168" t="s">
        <v>20</v>
      </c>
      <c r="M91" s="163" t="s">
        <v>227</v>
      </c>
      <c r="N91" s="74"/>
      <c r="O91" s="62"/>
      <c r="P91" s="62"/>
      <c r="Q91" s="62"/>
      <c r="R91" s="62"/>
      <c r="S91" s="62"/>
      <c r="T91" s="62"/>
      <c r="U91" s="74"/>
      <c r="V91" s="62"/>
      <c r="W91" s="89"/>
      <c r="X91" s="74"/>
      <c r="Y91" s="74"/>
      <c r="Z91" s="90"/>
      <c r="AA91" s="91"/>
      <c r="AB91" s="74"/>
      <c r="AC91" s="74"/>
      <c r="AD91" s="91"/>
      <c r="AE91" s="92"/>
      <c r="AF91" s="21"/>
      <c r="AG91" s="18"/>
      <c r="AH91" s="146"/>
      <c r="AI91" s="146"/>
      <c r="AK91" s="22"/>
    </row>
    <row r="92" spans="1:37" s="14" customFormat="1" ht="144" customHeight="1">
      <c r="A92" s="160" t="s">
        <v>242</v>
      </c>
      <c r="B92" s="161" t="s">
        <v>230</v>
      </c>
      <c r="C92" s="162"/>
      <c r="D92" s="162"/>
      <c r="E92" s="171" t="s">
        <v>45</v>
      </c>
      <c r="F92" s="171" t="s">
        <v>46</v>
      </c>
      <c r="G92" s="26">
        <v>0</v>
      </c>
      <c r="H92" s="26">
        <v>0</v>
      </c>
      <c r="I92" s="155">
        <v>8390500</v>
      </c>
      <c r="J92" s="26">
        <v>0</v>
      </c>
      <c r="K92" s="26">
        <f t="shared" si="8"/>
        <v>8390500</v>
      </c>
      <c r="L92" s="171" t="s">
        <v>228</v>
      </c>
      <c r="M92" s="171" t="s">
        <v>229</v>
      </c>
      <c r="N92" s="74"/>
      <c r="O92" s="62"/>
      <c r="P92" s="62"/>
      <c r="Q92" s="62"/>
      <c r="R92" s="62"/>
      <c r="S92" s="62"/>
      <c r="T92" s="62"/>
      <c r="U92" s="74"/>
      <c r="V92" s="62"/>
      <c r="W92" s="89"/>
      <c r="X92" s="74"/>
      <c r="Y92" s="74"/>
      <c r="Z92" s="90"/>
      <c r="AA92" s="91"/>
      <c r="AB92" s="74"/>
      <c r="AC92" s="74"/>
      <c r="AD92" s="91"/>
      <c r="AE92" s="92"/>
      <c r="AF92" s="21"/>
      <c r="AG92" s="18"/>
      <c r="AH92" s="146"/>
      <c r="AI92" s="146"/>
      <c r="AK92" s="22"/>
    </row>
    <row r="93" spans="1:37" s="14" customFormat="1" ht="40.5" customHeight="1">
      <c r="A93" s="160"/>
      <c r="B93" s="210" t="s">
        <v>36</v>
      </c>
      <c r="C93" s="210"/>
      <c r="D93" s="210"/>
      <c r="E93" s="210"/>
      <c r="F93" s="210"/>
      <c r="G93" s="152">
        <f>SUM(G87:G92)</f>
        <v>0</v>
      </c>
      <c r="H93" s="152">
        <f t="shared" ref="H93:K93" si="9">SUM(H87:H92)</f>
        <v>550000</v>
      </c>
      <c r="I93" s="152">
        <f t="shared" si="9"/>
        <v>10390500</v>
      </c>
      <c r="J93" s="152">
        <f t="shared" si="9"/>
        <v>1750000</v>
      </c>
      <c r="K93" s="152">
        <f t="shared" si="9"/>
        <v>12690500</v>
      </c>
      <c r="L93" s="157"/>
      <c r="M93" s="158"/>
      <c r="N93" s="74"/>
      <c r="O93" s="62"/>
      <c r="P93" s="62"/>
      <c r="Q93" s="62"/>
      <c r="R93" s="62"/>
      <c r="S93" s="62"/>
      <c r="T93" s="62"/>
      <c r="U93" s="74"/>
      <c r="V93" s="62"/>
      <c r="W93" s="89"/>
      <c r="X93" s="74"/>
      <c r="Y93" s="74"/>
      <c r="Z93" s="90"/>
      <c r="AA93" s="91"/>
      <c r="AB93" s="74"/>
      <c r="AC93" s="74"/>
      <c r="AD93" s="91"/>
      <c r="AE93" s="92"/>
      <c r="AF93" s="21"/>
      <c r="AG93" s="18"/>
      <c r="AH93" s="146"/>
      <c r="AI93" s="146"/>
      <c r="AK93" s="22"/>
    </row>
    <row r="94" spans="1:37" s="14" customFormat="1" ht="40.5" customHeight="1">
      <c r="A94" s="213" t="s">
        <v>196</v>
      </c>
      <c r="B94" s="214"/>
      <c r="C94" s="214"/>
      <c r="D94" s="214"/>
      <c r="E94" s="214"/>
      <c r="F94" s="214"/>
      <c r="G94" s="214"/>
      <c r="H94" s="214"/>
      <c r="I94" s="214"/>
      <c r="J94" s="214"/>
      <c r="K94" s="214"/>
      <c r="L94" s="214"/>
      <c r="M94" s="215"/>
      <c r="N94" s="74"/>
      <c r="O94" s="62"/>
      <c r="P94" s="62"/>
      <c r="Q94" s="62"/>
      <c r="R94" s="62"/>
      <c r="S94" s="62"/>
      <c r="T94" s="62"/>
      <c r="U94" s="74"/>
      <c r="V94" s="62"/>
      <c r="W94" s="89"/>
      <c r="X94" s="74"/>
      <c r="Y94" s="74"/>
      <c r="Z94" s="90"/>
      <c r="AA94" s="91"/>
      <c r="AB94" s="74"/>
      <c r="AC94" s="74"/>
      <c r="AD94" s="91"/>
      <c r="AE94" s="92"/>
      <c r="AF94" s="21"/>
      <c r="AG94" s="18"/>
      <c r="AH94" s="146"/>
      <c r="AI94" s="146"/>
      <c r="AK94" s="22"/>
    </row>
    <row r="95" spans="1:37" s="14" customFormat="1" ht="49.5" customHeight="1">
      <c r="A95" s="164" t="s">
        <v>243</v>
      </c>
      <c r="B95" s="166" t="s">
        <v>197</v>
      </c>
      <c r="C95" s="165"/>
      <c r="D95" s="165"/>
      <c r="E95" s="176" t="s">
        <v>184</v>
      </c>
      <c r="F95" s="173" t="s">
        <v>185</v>
      </c>
      <c r="G95" s="174">
        <v>0</v>
      </c>
      <c r="H95" s="174">
        <v>0</v>
      </c>
      <c r="I95" s="174">
        <v>0</v>
      </c>
      <c r="J95" s="174">
        <v>500000</v>
      </c>
      <c r="K95" s="26">
        <f t="shared" ref="K95:K100" si="10">G95+H95+I95+J95</f>
        <v>500000</v>
      </c>
      <c r="L95" s="171" t="s">
        <v>31</v>
      </c>
      <c r="M95" s="31">
        <v>1</v>
      </c>
      <c r="N95" s="74"/>
      <c r="O95" s="62"/>
      <c r="P95" s="62"/>
      <c r="Q95" s="62"/>
      <c r="R95" s="62"/>
      <c r="S95" s="62"/>
      <c r="T95" s="62"/>
      <c r="U95" s="74"/>
      <c r="V95" s="62"/>
      <c r="W95" s="89"/>
      <c r="X95" s="74"/>
      <c r="Y95" s="74"/>
      <c r="Z95" s="90"/>
      <c r="AA95" s="91"/>
      <c r="AB95" s="74"/>
      <c r="AC95" s="74"/>
      <c r="AD95" s="91"/>
      <c r="AE95" s="92"/>
      <c r="AF95" s="21"/>
      <c r="AG95" s="18"/>
      <c r="AH95" s="146"/>
      <c r="AI95" s="146"/>
      <c r="AK95" s="22"/>
    </row>
    <row r="96" spans="1:37" s="14" customFormat="1" ht="89.25" customHeight="1">
      <c r="A96" s="164" t="s">
        <v>244</v>
      </c>
      <c r="B96" s="161" t="s">
        <v>232</v>
      </c>
      <c r="C96" s="167"/>
      <c r="D96" s="167"/>
      <c r="E96" s="171" t="s">
        <v>40</v>
      </c>
      <c r="F96" s="171" t="s">
        <v>106</v>
      </c>
      <c r="G96" s="175">
        <v>0</v>
      </c>
      <c r="H96" s="175">
        <v>0</v>
      </c>
      <c r="I96" s="155">
        <v>300000</v>
      </c>
      <c r="J96" s="175">
        <v>0</v>
      </c>
      <c r="K96" s="26">
        <f>G96+H96+I96+J96</f>
        <v>300000</v>
      </c>
      <c r="L96" s="171" t="s">
        <v>42</v>
      </c>
      <c r="M96" s="31">
        <v>250</v>
      </c>
      <c r="N96" s="74"/>
      <c r="O96" s="62"/>
      <c r="P96" s="62"/>
      <c r="Q96" s="62"/>
      <c r="R96" s="62"/>
      <c r="S96" s="62"/>
      <c r="T96" s="62"/>
      <c r="U96" s="74"/>
      <c r="V96" s="62"/>
      <c r="W96" s="89"/>
      <c r="X96" s="74"/>
      <c r="Y96" s="74"/>
      <c r="Z96" s="90"/>
      <c r="AA96" s="91"/>
      <c r="AB96" s="74"/>
      <c r="AC96" s="74"/>
      <c r="AD96" s="91"/>
      <c r="AE96" s="178"/>
      <c r="AF96" s="179"/>
      <c r="AG96" s="18"/>
      <c r="AH96" s="146"/>
      <c r="AI96" s="146"/>
      <c r="AK96" s="22"/>
    </row>
    <row r="97" spans="1:1009" s="14" customFormat="1" ht="89.25" customHeight="1">
      <c r="A97" s="164" t="s">
        <v>245</v>
      </c>
      <c r="B97" s="168" t="s">
        <v>198</v>
      </c>
      <c r="C97" s="167"/>
      <c r="D97" s="167"/>
      <c r="E97" s="171" t="s">
        <v>40</v>
      </c>
      <c r="F97" s="171" t="s">
        <v>106</v>
      </c>
      <c r="G97" s="175">
        <v>0</v>
      </c>
      <c r="H97" s="155">
        <v>100000</v>
      </c>
      <c r="I97" s="175">
        <v>0</v>
      </c>
      <c r="J97" s="175">
        <v>0</v>
      </c>
      <c r="K97" s="26">
        <f t="shared" si="10"/>
        <v>100000</v>
      </c>
      <c r="L97" s="171" t="s">
        <v>42</v>
      </c>
      <c r="M97" s="167">
        <v>30</v>
      </c>
      <c r="N97" s="74"/>
      <c r="O97" s="62"/>
      <c r="P97" s="62"/>
      <c r="Q97" s="62"/>
      <c r="R97" s="62"/>
      <c r="S97" s="62"/>
      <c r="T97" s="62"/>
      <c r="U97" s="74"/>
      <c r="V97" s="62"/>
      <c r="W97" s="89"/>
      <c r="X97" s="74"/>
      <c r="Y97" s="74"/>
      <c r="Z97" s="90"/>
      <c r="AA97" s="91"/>
      <c r="AB97" s="74"/>
      <c r="AC97" s="74"/>
      <c r="AD97" s="91"/>
      <c r="AE97" s="92"/>
      <c r="AF97" s="21"/>
      <c r="AG97" s="18"/>
      <c r="AH97" s="146"/>
      <c r="AI97" s="146"/>
      <c r="AK97" s="22"/>
    </row>
    <row r="98" spans="1:1009" s="14" customFormat="1" ht="89.25" customHeight="1">
      <c r="A98" s="164" t="s">
        <v>246</v>
      </c>
      <c r="B98" s="168" t="s">
        <v>199</v>
      </c>
      <c r="C98" s="167"/>
      <c r="D98" s="167"/>
      <c r="E98" s="171" t="s">
        <v>40</v>
      </c>
      <c r="F98" s="171" t="s">
        <v>106</v>
      </c>
      <c r="G98" s="175">
        <v>0</v>
      </c>
      <c r="H98" s="155">
        <v>100000</v>
      </c>
      <c r="I98" s="175">
        <v>0</v>
      </c>
      <c r="J98" s="175">
        <v>0</v>
      </c>
      <c r="K98" s="26">
        <f t="shared" si="10"/>
        <v>100000</v>
      </c>
      <c r="L98" s="171" t="s">
        <v>42</v>
      </c>
      <c r="M98" s="167">
        <v>50</v>
      </c>
      <c r="N98" s="74"/>
      <c r="O98" s="62"/>
      <c r="P98" s="62"/>
      <c r="Q98" s="62"/>
      <c r="R98" s="62"/>
      <c r="S98" s="62"/>
      <c r="T98" s="62"/>
      <c r="U98" s="74"/>
      <c r="V98" s="62"/>
      <c r="W98" s="89"/>
      <c r="X98" s="74"/>
      <c r="Y98" s="74"/>
      <c r="Z98" s="90"/>
      <c r="AA98" s="91"/>
      <c r="AB98" s="74"/>
      <c r="AC98" s="74"/>
      <c r="AD98" s="91"/>
      <c r="AE98" s="92"/>
      <c r="AF98" s="21"/>
      <c r="AG98" s="18"/>
      <c r="AH98" s="146"/>
      <c r="AI98" s="146"/>
      <c r="AK98" s="22"/>
    </row>
    <row r="99" spans="1:1009" s="14" customFormat="1" ht="89.25" customHeight="1">
      <c r="A99" s="164" t="s">
        <v>247</v>
      </c>
      <c r="B99" s="161" t="s">
        <v>200</v>
      </c>
      <c r="C99" s="167"/>
      <c r="D99" s="167"/>
      <c r="E99" s="171" t="s">
        <v>40</v>
      </c>
      <c r="F99" s="171" t="s">
        <v>106</v>
      </c>
      <c r="G99" s="175">
        <v>0</v>
      </c>
      <c r="H99" s="175">
        <v>0</v>
      </c>
      <c r="I99" s="155">
        <v>100000</v>
      </c>
      <c r="J99" s="175">
        <v>0</v>
      </c>
      <c r="K99" s="26">
        <f t="shared" si="10"/>
        <v>100000</v>
      </c>
      <c r="L99" s="171" t="s">
        <v>42</v>
      </c>
      <c r="M99" s="31">
        <v>50</v>
      </c>
      <c r="N99" s="74"/>
      <c r="O99" s="62"/>
      <c r="P99" s="62"/>
      <c r="Q99" s="62"/>
      <c r="R99" s="62"/>
      <c r="S99" s="62"/>
      <c r="T99" s="62"/>
      <c r="U99" s="74"/>
      <c r="V99" s="62"/>
      <c r="W99" s="89"/>
      <c r="X99" s="74"/>
      <c r="Y99" s="74"/>
      <c r="Z99" s="90"/>
      <c r="AA99" s="91"/>
      <c r="AB99" s="74"/>
      <c r="AC99" s="74"/>
      <c r="AD99" s="91"/>
      <c r="AE99" s="178"/>
      <c r="AF99" s="21"/>
      <c r="AG99" s="18"/>
      <c r="AH99" s="146"/>
      <c r="AI99" s="146"/>
      <c r="AK99" s="22"/>
    </row>
    <row r="100" spans="1:1009" s="14" customFormat="1" ht="61.5" customHeight="1">
      <c r="A100" s="164"/>
      <c r="B100" s="210" t="s">
        <v>36</v>
      </c>
      <c r="C100" s="210"/>
      <c r="D100" s="210"/>
      <c r="E100" s="210"/>
      <c r="F100" s="210"/>
      <c r="G100" s="152">
        <f>SUM(G95:G99)</f>
        <v>0</v>
      </c>
      <c r="H100" s="152">
        <f t="shared" ref="H100:J100" si="11">SUM(H95:H99)</f>
        <v>200000</v>
      </c>
      <c r="I100" s="152">
        <f t="shared" si="11"/>
        <v>400000</v>
      </c>
      <c r="J100" s="152">
        <f t="shared" si="11"/>
        <v>500000</v>
      </c>
      <c r="K100" s="39">
        <f t="shared" si="10"/>
        <v>1100000</v>
      </c>
      <c r="L100" s="169"/>
      <c r="M100" s="169"/>
      <c r="N100" s="74"/>
      <c r="O100" s="62"/>
      <c r="P100" s="62"/>
      <c r="Q100" s="62"/>
      <c r="R100" s="62"/>
      <c r="S100" s="62"/>
      <c r="T100" s="62"/>
      <c r="U100" s="74"/>
      <c r="V100" s="62"/>
      <c r="W100" s="89"/>
      <c r="X100" s="74"/>
      <c r="Y100" s="74"/>
      <c r="Z100" s="90"/>
      <c r="AA100" s="91"/>
      <c r="AB100" s="74"/>
      <c r="AC100" s="74"/>
      <c r="AD100" s="91"/>
      <c r="AE100" s="92"/>
      <c r="AF100" s="21"/>
      <c r="AG100" s="18"/>
      <c r="AH100" s="146"/>
      <c r="AI100" s="146"/>
      <c r="AK100" s="22"/>
    </row>
    <row r="101" spans="1:1009" s="14" customFormat="1" ht="64.5" customHeight="1">
      <c r="A101" s="27" t="s">
        <v>248</v>
      </c>
      <c r="B101" s="28" t="s">
        <v>182</v>
      </c>
      <c r="C101" s="28"/>
      <c r="D101" s="28"/>
      <c r="E101" s="150"/>
      <c r="F101" s="150"/>
      <c r="G101" s="26">
        <v>0</v>
      </c>
      <c r="H101" s="26">
        <v>0</v>
      </c>
      <c r="I101" s="26">
        <f>1527.9-73.04564-1072.184+3417.02942-800-250-50-350-50-250-350-250-400-400-100-300-100+63.93+12.39409-110-100-16.02387</f>
        <v>-6.7501559897209518E-14</v>
      </c>
      <c r="J101" s="53">
        <f>1262000+2863055.41</f>
        <v>4125055.41</v>
      </c>
      <c r="K101" s="53">
        <f>G101+H101+I101+J101</f>
        <v>4125055.41</v>
      </c>
      <c r="L101" s="56"/>
      <c r="M101" s="56"/>
      <c r="N101" s="74"/>
      <c r="O101" s="93" t="s">
        <v>135</v>
      </c>
      <c r="P101" s="62"/>
      <c r="Q101" s="62" t="s">
        <v>136</v>
      </c>
      <c r="R101" s="62" t="s">
        <v>137</v>
      </c>
      <c r="S101" s="62" t="s">
        <v>138</v>
      </c>
      <c r="T101" s="62" t="s">
        <v>139</v>
      </c>
      <c r="U101" s="62" t="s">
        <v>140</v>
      </c>
      <c r="V101" s="62" t="s">
        <v>141</v>
      </c>
      <c r="W101" s="89" t="s">
        <v>142</v>
      </c>
      <c r="X101" s="74" t="s">
        <v>143</v>
      </c>
      <c r="Y101" s="74" t="s">
        <v>144</v>
      </c>
      <c r="Z101" s="90" t="s">
        <v>145</v>
      </c>
      <c r="AA101" s="91" t="s">
        <v>146</v>
      </c>
      <c r="AB101" s="74" t="s">
        <v>147</v>
      </c>
      <c r="AC101" s="74"/>
      <c r="AD101" s="91"/>
      <c r="AE101" s="140"/>
      <c r="AF101" s="53"/>
      <c r="AG101" s="18"/>
      <c r="AH101" s="146"/>
      <c r="AI101" s="146"/>
      <c r="AJ101" s="10"/>
      <c r="AK101" s="22"/>
    </row>
    <row r="102" spans="1:1009" s="14" customFormat="1" ht="36" customHeight="1">
      <c r="A102" s="52"/>
      <c r="B102" s="205" t="s">
        <v>36</v>
      </c>
      <c r="C102" s="205"/>
      <c r="D102" s="205"/>
      <c r="E102" s="205"/>
      <c r="F102" s="205"/>
      <c r="G102" s="53">
        <f>G101</f>
        <v>0</v>
      </c>
      <c r="H102" s="53">
        <f t="shared" ref="H102:K102" si="12">H101</f>
        <v>0</v>
      </c>
      <c r="I102" s="53">
        <f t="shared" si="12"/>
        <v>-6.7501559897209518E-14</v>
      </c>
      <c r="J102" s="53">
        <f t="shared" si="12"/>
        <v>4125055.41</v>
      </c>
      <c r="K102" s="53">
        <f t="shared" si="12"/>
        <v>4125055.41</v>
      </c>
      <c r="L102" s="54"/>
      <c r="M102" s="55"/>
      <c r="N102" s="74"/>
      <c r="O102" s="62"/>
      <c r="P102" s="62"/>
      <c r="Q102" s="62"/>
      <c r="R102" s="62"/>
      <c r="S102" s="62"/>
      <c r="T102" s="62"/>
      <c r="U102" s="74"/>
      <c r="V102" s="62"/>
      <c r="W102" s="89"/>
      <c r="X102" s="74"/>
      <c r="Y102" s="74"/>
      <c r="Z102" s="90"/>
      <c r="AA102" s="91"/>
      <c r="AB102" s="74"/>
      <c r="AC102" s="74"/>
      <c r="AD102" s="91"/>
      <c r="AE102" s="92"/>
      <c r="AF102" s="21"/>
      <c r="AG102" s="23"/>
      <c r="AH102" s="147"/>
      <c r="AI102" s="147"/>
      <c r="AK102" s="22"/>
    </row>
    <row r="103" spans="1:1009" s="9" customFormat="1" ht="45" customHeight="1">
      <c r="A103" s="57"/>
      <c r="B103" s="205" t="s">
        <v>88</v>
      </c>
      <c r="C103" s="205"/>
      <c r="D103" s="205"/>
      <c r="E103" s="205"/>
      <c r="F103" s="205"/>
      <c r="G103" s="53">
        <f>G21+G38+G49+G58+G67+G76+G85+G93+G100+G102</f>
        <v>6710000</v>
      </c>
      <c r="H103" s="53">
        <f>H21+H38+H49+H58+H67+H76+H85+H93+H100+H102</f>
        <v>8910000</v>
      </c>
      <c r="I103" s="53">
        <f>I21+I38+I49+I58+I67+I76+I85+I93+I100+I102</f>
        <v>40640500</v>
      </c>
      <c r="J103" s="53">
        <f>J21+J38+J49+J58+J67+J76+J85+J93+J100+J102</f>
        <v>18300155.41</v>
      </c>
      <c r="K103" s="53">
        <f>K21+K38+K49+K58+K67+K76+K85+K93+K100+K102</f>
        <v>74560655.409999996</v>
      </c>
      <c r="L103" s="54"/>
      <c r="M103" s="52"/>
      <c r="N103" s="94"/>
      <c r="O103" s="62"/>
      <c r="P103" s="94"/>
      <c r="Q103" s="94"/>
      <c r="R103" s="94"/>
      <c r="S103" s="62"/>
      <c r="T103" s="94"/>
      <c r="U103" s="94"/>
      <c r="V103" s="90"/>
      <c r="W103" s="95"/>
      <c r="X103" s="94"/>
      <c r="Y103" s="94"/>
      <c r="Z103" s="90"/>
      <c r="AA103" s="95"/>
      <c r="AB103" s="94"/>
      <c r="AC103" s="90"/>
      <c r="AD103" s="94"/>
      <c r="AE103" s="96"/>
      <c r="AF103" s="25"/>
      <c r="AG103" s="25"/>
      <c r="AH103" s="148"/>
      <c r="AI103" s="148"/>
      <c r="AJ103" s="24"/>
      <c r="AK103" s="22"/>
    </row>
    <row r="104" spans="1:1009" s="9" customFormat="1" ht="43.5" customHeight="1">
      <c r="A104" s="97"/>
      <c r="B104" s="98"/>
      <c r="C104" s="99"/>
      <c r="D104" s="99"/>
      <c r="E104" s="100"/>
      <c r="F104" s="97"/>
      <c r="G104" s="101"/>
      <c r="H104" s="97"/>
      <c r="I104" s="97"/>
      <c r="J104" s="102"/>
      <c r="K104" s="103"/>
      <c r="L104" s="104"/>
      <c r="M104" s="104"/>
      <c r="N104" s="63" t="s">
        <v>89</v>
      </c>
      <c r="O104" s="105"/>
      <c r="P104" s="105"/>
      <c r="Q104" s="105"/>
      <c r="R104" s="105"/>
      <c r="S104" s="90"/>
      <c r="T104" s="94"/>
      <c r="U104" s="105"/>
      <c r="V104" s="106"/>
      <c r="W104" s="107"/>
      <c r="X104" s="105"/>
      <c r="Y104" s="105"/>
      <c r="Z104" s="106"/>
      <c r="AA104" s="108"/>
      <c r="AB104" s="105"/>
      <c r="AC104" s="105"/>
      <c r="AD104" s="108"/>
      <c r="AE104" s="108"/>
      <c r="AF104" s="8"/>
      <c r="AG104" s="8"/>
      <c r="AH104" s="8"/>
      <c r="AI104" s="8"/>
      <c r="AJ104" s="7"/>
    </row>
    <row r="105" spans="1:1009" s="9" customFormat="1" ht="43.5" customHeight="1">
      <c r="A105" s="97"/>
      <c r="B105" s="98"/>
      <c r="C105" s="99"/>
      <c r="D105" s="99"/>
      <c r="E105" s="100"/>
      <c r="F105" s="97"/>
      <c r="G105" s="101"/>
      <c r="H105" s="97"/>
      <c r="I105" s="97"/>
      <c r="J105" s="102"/>
      <c r="K105" s="103"/>
      <c r="L105" s="104"/>
      <c r="M105" s="104"/>
      <c r="N105" s="63"/>
      <c r="O105" s="105"/>
      <c r="P105" s="105"/>
      <c r="Q105" s="105"/>
      <c r="R105" s="105"/>
      <c r="S105" s="90"/>
      <c r="T105" s="94"/>
      <c r="U105" s="105"/>
      <c r="V105" s="106"/>
      <c r="W105" s="107"/>
      <c r="X105" s="105"/>
      <c r="Y105" s="105"/>
      <c r="Z105" s="106"/>
      <c r="AA105" s="108"/>
      <c r="AB105" s="105"/>
      <c r="AC105" s="105"/>
      <c r="AD105" s="108"/>
      <c r="AE105" s="108"/>
      <c r="AF105" s="8"/>
      <c r="AG105" s="8"/>
      <c r="AH105" s="8"/>
      <c r="AI105" s="8"/>
      <c r="AJ105" s="7"/>
    </row>
    <row r="106" spans="1:1009" s="9" customFormat="1" ht="26.25" customHeight="1">
      <c r="A106" s="97"/>
      <c r="B106" s="191"/>
      <c r="C106" s="191"/>
      <c r="D106" s="191"/>
      <c r="E106" s="109"/>
      <c r="F106" s="97"/>
      <c r="G106" s="114"/>
      <c r="H106" s="115"/>
      <c r="I106" s="110"/>
      <c r="J106" s="102"/>
      <c r="K106" s="111">
        <v>74560655.409999996</v>
      </c>
      <c r="L106" s="112"/>
      <c r="M106" s="112"/>
      <c r="N106" s="105"/>
      <c r="O106" s="105"/>
      <c r="P106" s="90"/>
      <c r="Q106" s="94"/>
      <c r="R106" s="105"/>
      <c r="S106" s="90"/>
      <c r="T106" s="113"/>
      <c r="U106" s="105"/>
      <c r="V106" s="105"/>
      <c r="W106" s="106"/>
      <c r="X106" s="108"/>
      <c r="Y106" s="105"/>
      <c r="Z106" s="105"/>
      <c r="AA106" s="108"/>
      <c r="AB106" s="105"/>
      <c r="AC106" s="105"/>
      <c r="AD106" s="105"/>
      <c r="AE106" s="105"/>
      <c r="AF106" s="8"/>
      <c r="AG106" s="8"/>
      <c r="AH106" s="8"/>
      <c r="AI106" s="8"/>
    </row>
    <row r="107" spans="1:1009" s="9" customFormat="1" ht="30.75" customHeight="1">
      <c r="A107" s="97"/>
      <c r="B107" s="191"/>
      <c r="C107" s="191"/>
      <c r="D107" s="191"/>
      <c r="E107" s="109"/>
      <c r="F107" s="97"/>
      <c r="G107" s="114"/>
      <c r="H107" s="115"/>
      <c r="I107" s="110"/>
      <c r="J107" s="102"/>
      <c r="K107" s="112"/>
      <c r="L107" s="112"/>
      <c r="M107" s="112"/>
      <c r="N107" s="105"/>
      <c r="O107" s="105"/>
      <c r="P107" s="106"/>
      <c r="Q107" s="105"/>
      <c r="R107" s="105"/>
      <c r="S107" s="106"/>
      <c r="T107" s="108"/>
      <c r="U107" s="105"/>
      <c r="V107" s="105"/>
      <c r="W107" s="106"/>
      <c r="X107" s="108"/>
      <c r="Y107" s="105"/>
      <c r="Z107" s="105"/>
      <c r="AA107" s="108"/>
      <c r="AB107" s="105"/>
      <c r="AC107" s="105"/>
      <c r="AD107" s="105"/>
      <c r="AE107" s="105"/>
      <c r="AF107" s="8"/>
      <c r="AG107" s="8"/>
      <c r="AH107" s="8"/>
      <c r="AI107" s="8"/>
    </row>
    <row r="108" spans="1:1009" s="9" customFormat="1" ht="30" customHeight="1">
      <c r="A108" s="97"/>
      <c r="B108" s="191"/>
      <c r="C108" s="191"/>
      <c r="D108" s="191"/>
      <c r="E108" s="109"/>
      <c r="F108" s="97"/>
      <c r="G108" s="114"/>
      <c r="H108" s="115"/>
      <c r="I108" s="116"/>
      <c r="J108" s="117"/>
      <c r="K108" s="112"/>
      <c r="L108" s="112"/>
      <c r="M108" s="112"/>
      <c r="N108" s="105"/>
      <c r="O108" s="105"/>
      <c r="P108" s="106"/>
      <c r="Q108" s="105"/>
      <c r="R108" s="105"/>
      <c r="S108" s="106"/>
      <c r="T108" s="108"/>
      <c r="U108" s="105"/>
      <c r="V108" s="105"/>
      <c r="W108" s="106"/>
      <c r="X108" s="108"/>
      <c r="Y108" s="105"/>
      <c r="Z108" s="105"/>
      <c r="AA108" s="108"/>
      <c r="AB108" s="105"/>
      <c r="AC108" s="105"/>
      <c r="AD108" s="105"/>
      <c r="AE108" s="105"/>
      <c r="AF108" s="8"/>
      <c r="AG108" s="8"/>
      <c r="AH108" s="8"/>
      <c r="AI108" s="8"/>
    </row>
    <row r="109" spans="1:1009" s="7" customFormat="1" ht="39" customHeight="1">
      <c r="A109" s="97"/>
      <c r="B109" s="118"/>
      <c r="C109" s="97"/>
      <c r="D109" s="97"/>
      <c r="E109" s="119"/>
      <c r="F109" s="97"/>
      <c r="G109" s="97"/>
      <c r="H109" s="97"/>
      <c r="I109" s="120"/>
      <c r="J109" s="117"/>
      <c r="K109" s="103"/>
      <c r="L109" s="121"/>
      <c r="M109" s="121"/>
      <c r="N109" s="105"/>
      <c r="O109" s="105"/>
      <c r="P109" s="105"/>
      <c r="Q109" s="105"/>
      <c r="R109" s="105"/>
      <c r="S109" s="106"/>
      <c r="T109" s="105"/>
      <c r="U109" s="105"/>
      <c r="V109" s="106"/>
      <c r="W109" s="107"/>
      <c r="X109" s="105"/>
      <c r="Y109" s="105"/>
      <c r="Z109" s="106"/>
      <c r="AA109" s="108"/>
      <c r="AB109" s="105"/>
      <c r="AC109" s="105"/>
      <c r="AD109" s="108"/>
      <c r="AE109" s="108"/>
      <c r="AF109" s="8"/>
      <c r="AG109" s="8"/>
      <c r="AH109" s="8"/>
      <c r="AI109" s="8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  <c r="FC109" s="9"/>
      <c r="FD109" s="9"/>
      <c r="FE109" s="9"/>
      <c r="FF109" s="9"/>
      <c r="FG109" s="9"/>
      <c r="FH109" s="9"/>
      <c r="FI109" s="9"/>
      <c r="FJ109" s="9"/>
      <c r="FK109" s="9"/>
      <c r="FL109" s="9"/>
      <c r="FM109" s="9"/>
      <c r="FN109" s="9"/>
      <c r="FO109" s="9"/>
      <c r="FP109" s="9"/>
      <c r="FQ109" s="9"/>
      <c r="FR109" s="9"/>
      <c r="FS109" s="9"/>
      <c r="FT109" s="9"/>
      <c r="FU109" s="9"/>
      <c r="FV109" s="9"/>
      <c r="FW109" s="9"/>
      <c r="FX109" s="9"/>
      <c r="FY109" s="9"/>
      <c r="FZ109" s="9"/>
      <c r="GA109" s="9"/>
      <c r="GB109" s="9"/>
      <c r="GC109" s="9"/>
      <c r="GD109" s="9"/>
      <c r="GE109" s="9"/>
      <c r="GF109" s="9"/>
      <c r="GG109" s="9"/>
      <c r="GH109" s="9"/>
      <c r="GI109" s="9"/>
      <c r="GJ109" s="9"/>
      <c r="GK109" s="9"/>
      <c r="GL109" s="9"/>
      <c r="GM109" s="9"/>
      <c r="GN109" s="9"/>
      <c r="GO109" s="9"/>
      <c r="GP109" s="9"/>
      <c r="GQ109" s="9"/>
      <c r="GR109" s="9"/>
      <c r="GS109" s="9"/>
      <c r="GT109" s="9"/>
      <c r="GU109" s="9"/>
      <c r="GV109" s="9"/>
      <c r="GW109" s="9"/>
      <c r="GX109" s="9"/>
      <c r="GY109" s="9"/>
      <c r="GZ109" s="9"/>
      <c r="HA109" s="9"/>
      <c r="HB109" s="9"/>
      <c r="HC109" s="9"/>
      <c r="HD109" s="9"/>
      <c r="HE109" s="9"/>
      <c r="HF109" s="9"/>
      <c r="HG109" s="9"/>
      <c r="HH109" s="9"/>
      <c r="HI109" s="9"/>
      <c r="HJ109" s="9"/>
      <c r="HK109" s="9"/>
      <c r="HL109" s="9"/>
      <c r="HM109" s="9"/>
      <c r="HN109" s="9"/>
      <c r="HO109" s="9"/>
      <c r="HP109" s="9"/>
      <c r="HQ109" s="9"/>
      <c r="HR109" s="9"/>
      <c r="HS109" s="9"/>
      <c r="HT109" s="9"/>
      <c r="HU109" s="9"/>
      <c r="HV109" s="9"/>
      <c r="HW109" s="9"/>
      <c r="HX109" s="9"/>
      <c r="HY109" s="9"/>
      <c r="HZ109" s="9"/>
      <c r="IA109" s="9"/>
      <c r="IB109" s="9"/>
      <c r="IC109" s="9"/>
      <c r="ID109" s="9"/>
      <c r="IE109" s="9"/>
      <c r="IF109" s="9"/>
      <c r="IG109" s="9"/>
      <c r="IH109" s="9"/>
      <c r="II109" s="9"/>
      <c r="IJ109" s="9"/>
      <c r="IK109" s="9"/>
      <c r="IL109" s="9"/>
      <c r="IM109" s="9"/>
      <c r="IN109" s="9"/>
      <c r="IO109" s="9"/>
      <c r="IP109" s="9"/>
      <c r="IQ109" s="9"/>
      <c r="IR109" s="9"/>
      <c r="IS109" s="9"/>
      <c r="IT109" s="9"/>
      <c r="IU109" s="9"/>
      <c r="IV109" s="9"/>
      <c r="IW109" s="9"/>
      <c r="IX109" s="9"/>
      <c r="IY109" s="9"/>
      <c r="IZ109" s="9"/>
      <c r="JA109" s="9"/>
      <c r="JB109" s="9"/>
      <c r="JC109" s="9"/>
      <c r="JD109" s="9"/>
      <c r="JE109" s="9"/>
      <c r="JF109" s="9"/>
      <c r="JG109" s="9"/>
      <c r="JH109" s="9"/>
      <c r="JI109" s="9"/>
      <c r="JJ109" s="9"/>
      <c r="JK109" s="9"/>
      <c r="JL109" s="9"/>
      <c r="JM109" s="9"/>
      <c r="JN109" s="9"/>
      <c r="JO109" s="9"/>
      <c r="JP109" s="9"/>
      <c r="JQ109" s="9"/>
      <c r="JR109" s="9"/>
      <c r="JS109" s="9"/>
      <c r="JT109" s="9"/>
      <c r="JU109" s="9"/>
      <c r="JV109" s="9"/>
      <c r="JW109" s="9"/>
      <c r="JX109" s="9"/>
      <c r="JY109" s="9"/>
      <c r="JZ109" s="9"/>
      <c r="KA109" s="9"/>
      <c r="KB109" s="9"/>
      <c r="KC109" s="9"/>
      <c r="KD109" s="9"/>
      <c r="KE109" s="9"/>
      <c r="KF109" s="9"/>
      <c r="KG109" s="9"/>
      <c r="KH109" s="9"/>
      <c r="KI109" s="9"/>
      <c r="KJ109" s="9"/>
      <c r="KK109" s="9"/>
      <c r="KL109" s="9"/>
      <c r="KM109" s="9"/>
      <c r="KN109" s="9"/>
      <c r="KO109" s="9"/>
      <c r="KP109" s="9"/>
      <c r="KQ109" s="9"/>
      <c r="KR109" s="9"/>
      <c r="KS109" s="9"/>
      <c r="KT109" s="9"/>
      <c r="KU109" s="9"/>
      <c r="KV109" s="9"/>
      <c r="KW109" s="9"/>
      <c r="KX109" s="9"/>
      <c r="KY109" s="9"/>
      <c r="KZ109" s="9"/>
      <c r="LA109" s="9"/>
      <c r="LB109" s="9"/>
      <c r="LC109" s="9"/>
      <c r="LD109" s="9"/>
      <c r="LE109" s="9"/>
      <c r="LF109" s="9"/>
      <c r="LG109" s="9"/>
      <c r="LH109" s="9"/>
      <c r="LI109" s="9"/>
      <c r="LJ109" s="9"/>
      <c r="LK109" s="9"/>
      <c r="LL109" s="9"/>
      <c r="LM109" s="9"/>
      <c r="LN109" s="9"/>
      <c r="LO109" s="9"/>
      <c r="LP109" s="9"/>
      <c r="LQ109" s="9"/>
      <c r="LR109" s="9"/>
      <c r="LS109" s="9"/>
      <c r="LT109" s="9"/>
      <c r="LU109" s="9"/>
      <c r="LV109" s="9"/>
      <c r="LW109" s="9"/>
      <c r="LX109" s="9"/>
      <c r="LY109" s="9"/>
      <c r="LZ109" s="9"/>
      <c r="MA109" s="9"/>
      <c r="MB109" s="9"/>
      <c r="MC109" s="9"/>
      <c r="MD109" s="9"/>
      <c r="ME109" s="9"/>
      <c r="MF109" s="9"/>
      <c r="MG109" s="9"/>
      <c r="MH109" s="9"/>
      <c r="MI109" s="9"/>
      <c r="MJ109" s="9"/>
      <c r="MK109" s="9"/>
      <c r="ML109" s="9"/>
      <c r="MM109" s="9"/>
      <c r="MN109" s="9"/>
      <c r="MO109" s="9"/>
      <c r="MP109" s="9"/>
      <c r="MQ109" s="9"/>
      <c r="MR109" s="9"/>
      <c r="MS109" s="9"/>
      <c r="MT109" s="9"/>
      <c r="MU109" s="9"/>
      <c r="MV109" s="9"/>
      <c r="MW109" s="9"/>
      <c r="MX109" s="9"/>
      <c r="MY109" s="9"/>
      <c r="MZ109" s="9"/>
      <c r="NA109" s="9"/>
      <c r="NB109" s="9"/>
      <c r="NC109" s="9"/>
      <c r="ND109" s="9"/>
      <c r="NE109" s="9"/>
      <c r="NF109" s="9"/>
      <c r="NG109" s="9"/>
      <c r="NH109" s="9"/>
      <c r="NI109" s="9"/>
      <c r="NJ109" s="9"/>
      <c r="NK109" s="9"/>
      <c r="NL109" s="9"/>
      <c r="NM109" s="9"/>
      <c r="NN109" s="9"/>
      <c r="NO109" s="9"/>
      <c r="NP109" s="9"/>
      <c r="NQ109" s="9"/>
      <c r="NR109" s="9"/>
      <c r="NS109" s="9"/>
      <c r="NT109" s="9"/>
      <c r="NU109" s="9"/>
      <c r="NV109" s="9"/>
      <c r="NW109" s="9"/>
      <c r="NX109" s="9"/>
      <c r="NY109" s="9"/>
      <c r="NZ109" s="9"/>
      <c r="OA109" s="9"/>
      <c r="OB109" s="9"/>
      <c r="OC109" s="9"/>
      <c r="OD109" s="9"/>
      <c r="OE109" s="9"/>
      <c r="OF109" s="9"/>
      <c r="OG109" s="9"/>
      <c r="OH109" s="9"/>
      <c r="OI109" s="9"/>
      <c r="OJ109" s="9"/>
      <c r="OK109" s="9"/>
      <c r="OL109" s="9"/>
      <c r="OM109" s="9"/>
      <c r="ON109" s="9"/>
      <c r="OO109" s="9"/>
      <c r="OP109" s="9"/>
      <c r="OQ109" s="9"/>
      <c r="OR109" s="9"/>
      <c r="OS109" s="9"/>
      <c r="OT109" s="9"/>
      <c r="OU109" s="9"/>
      <c r="OV109" s="9"/>
      <c r="OW109" s="9"/>
      <c r="OX109" s="9"/>
      <c r="OY109" s="9"/>
      <c r="OZ109" s="9"/>
      <c r="PA109" s="9"/>
      <c r="PB109" s="9"/>
      <c r="PC109" s="9"/>
      <c r="PD109" s="9"/>
      <c r="PE109" s="9"/>
      <c r="PF109" s="9"/>
      <c r="PG109" s="9"/>
      <c r="PH109" s="9"/>
      <c r="PI109" s="9"/>
      <c r="PJ109" s="9"/>
      <c r="PK109" s="9"/>
      <c r="PL109" s="9"/>
      <c r="PM109" s="9"/>
      <c r="PN109" s="9"/>
      <c r="PO109" s="9"/>
      <c r="PP109" s="9"/>
      <c r="PQ109" s="9"/>
      <c r="PR109" s="9"/>
      <c r="PS109" s="9"/>
      <c r="PT109" s="9"/>
      <c r="PU109" s="9"/>
      <c r="PV109" s="9"/>
      <c r="PW109" s="9"/>
      <c r="PX109" s="9"/>
      <c r="PY109" s="9"/>
      <c r="PZ109" s="9"/>
      <c r="QA109" s="9"/>
      <c r="QB109" s="9"/>
      <c r="QC109" s="9"/>
      <c r="QD109" s="9"/>
      <c r="QE109" s="9"/>
      <c r="QF109" s="9"/>
      <c r="QG109" s="9"/>
      <c r="QH109" s="9"/>
      <c r="QI109" s="9"/>
      <c r="QJ109" s="9"/>
      <c r="QK109" s="9"/>
      <c r="QL109" s="9"/>
      <c r="QM109" s="9"/>
      <c r="QN109" s="9"/>
      <c r="QO109" s="9"/>
      <c r="QP109" s="9"/>
      <c r="QQ109" s="9"/>
      <c r="QR109" s="9"/>
      <c r="QS109" s="9"/>
      <c r="QT109" s="9"/>
      <c r="QU109" s="9"/>
      <c r="QV109" s="9"/>
      <c r="QW109" s="9"/>
      <c r="QX109" s="9"/>
      <c r="QY109" s="9"/>
      <c r="QZ109" s="9"/>
      <c r="RA109" s="9"/>
      <c r="RB109" s="9"/>
      <c r="RC109" s="9"/>
      <c r="RD109" s="9"/>
      <c r="RE109" s="9"/>
      <c r="RF109" s="9"/>
      <c r="RG109" s="9"/>
      <c r="RH109" s="9"/>
      <c r="RI109" s="9"/>
      <c r="RJ109" s="9"/>
      <c r="RK109" s="9"/>
      <c r="RL109" s="9"/>
      <c r="RM109" s="9"/>
      <c r="RN109" s="9"/>
      <c r="RO109" s="9"/>
      <c r="RP109" s="9"/>
      <c r="RQ109" s="9"/>
      <c r="RR109" s="9"/>
      <c r="RS109" s="9"/>
      <c r="RT109" s="9"/>
      <c r="RU109" s="9"/>
      <c r="RV109" s="9"/>
      <c r="RW109" s="9"/>
      <c r="RX109" s="9"/>
      <c r="RY109" s="9"/>
      <c r="RZ109" s="9"/>
      <c r="SA109" s="9"/>
      <c r="SB109" s="9"/>
      <c r="SC109" s="9"/>
      <c r="SD109" s="9"/>
      <c r="SE109" s="9"/>
      <c r="SF109" s="9"/>
      <c r="SG109" s="9"/>
      <c r="SH109" s="9"/>
      <c r="SI109" s="9"/>
      <c r="SJ109" s="9"/>
      <c r="SK109" s="9"/>
      <c r="SL109" s="9"/>
      <c r="SM109" s="9"/>
      <c r="SN109" s="9"/>
      <c r="SO109" s="9"/>
      <c r="SP109" s="9"/>
      <c r="SQ109" s="9"/>
      <c r="SR109" s="9"/>
      <c r="SS109" s="9"/>
      <c r="ST109" s="9"/>
      <c r="SU109" s="9"/>
      <c r="SV109" s="9"/>
      <c r="SW109" s="9"/>
      <c r="SX109" s="9"/>
      <c r="SY109" s="9"/>
      <c r="SZ109" s="9"/>
      <c r="TA109" s="9"/>
      <c r="TB109" s="9"/>
      <c r="TC109" s="9"/>
      <c r="TD109" s="9"/>
      <c r="TE109" s="9"/>
      <c r="TF109" s="9"/>
      <c r="TG109" s="9"/>
      <c r="TH109" s="9"/>
      <c r="TI109" s="9"/>
      <c r="TJ109" s="9"/>
      <c r="TK109" s="9"/>
      <c r="TL109" s="9"/>
      <c r="TM109" s="9"/>
      <c r="TN109" s="9"/>
      <c r="TO109" s="9"/>
      <c r="TP109" s="9"/>
      <c r="TQ109" s="9"/>
      <c r="TR109" s="9"/>
      <c r="TS109" s="9"/>
      <c r="TT109" s="9"/>
      <c r="TU109" s="9"/>
      <c r="TV109" s="9"/>
      <c r="TW109" s="9"/>
      <c r="TX109" s="9"/>
      <c r="TY109" s="9"/>
      <c r="TZ109" s="9"/>
      <c r="UA109" s="9"/>
      <c r="UB109" s="9"/>
      <c r="UC109" s="9"/>
      <c r="UD109" s="9"/>
      <c r="UE109" s="9"/>
      <c r="UF109" s="9"/>
      <c r="UG109" s="9"/>
      <c r="UH109" s="9"/>
      <c r="UI109" s="9"/>
      <c r="UJ109" s="9"/>
      <c r="UK109" s="9"/>
      <c r="UL109" s="9"/>
      <c r="UM109" s="9"/>
      <c r="UN109" s="9"/>
      <c r="UO109" s="9"/>
      <c r="UP109" s="9"/>
      <c r="UQ109" s="9"/>
      <c r="UR109" s="9"/>
      <c r="US109" s="9"/>
      <c r="UT109" s="9"/>
      <c r="UU109" s="9"/>
      <c r="UV109" s="9"/>
      <c r="UW109" s="9"/>
      <c r="UX109" s="9"/>
      <c r="UY109" s="9"/>
      <c r="UZ109" s="9"/>
      <c r="VA109" s="9"/>
      <c r="VB109" s="9"/>
      <c r="VC109" s="9"/>
      <c r="VD109" s="9"/>
      <c r="VE109" s="9"/>
      <c r="VF109" s="9"/>
      <c r="VG109" s="9"/>
      <c r="VH109" s="9"/>
      <c r="VI109" s="9"/>
      <c r="VJ109" s="9"/>
      <c r="VK109" s="9"/>
      <c r="VL109" s="9"/>
      <c r="VM109" s="9"/>
      <c r="VN109" s="9"/>
      <c r="VO109" s="9"/>
      <c r="VP109" s="9"/>
      <c r="VQ109" s="9"/>
      <c r="VR109" s="9"/>
      <c r="VS109" s="9"/>
      <c r="VT109" s="9"/>
      <c r="VU109" s="9"/>
      <c r="VV109" s="9"/>
      <c r="VW109" s="9"/>
      <c r="VX109" s="9"/>
      <c r="VY109" s="9"/>
      <c r="VZ109" s="9"/>
      <c r="WA109" s="9"/>
      <c r="WB109" s="9"/>
      <c r="WC109" s="9"/>
      <c r="WD109" s="9"/>
      <c r="WE109" s="9"/>
      <c r="WF109" s="9"/>
      <c r="WG109" s="9"/>
      <c r="WH109" s="9"/>
      <c r="WI109" s="9"/>
      <c r="WJ109" s="9"/>
      <c r="WK109" s="9"/>
      <c r="WL109" s="9"/>
      <c r="WM109" s="9"/>
      <c r="WN109" s="9"/>
      <c r="WO109" s="9"/>
      <c r="WP109" s="9"/>
      <c r="WQ109" s="9"/>
      <c r="WR109" s="9"/>
      <c r="WS109" s="9"/>
      <c r="WT109" s="9"/>
      <c r="WU109" s="9"/>
      <c r="WV109" s="9"/>
      <c r="WW109" s="9"/>
      <c r="WX109" s="9"/>
      <c r="WY109" s="9"/>
      <c r="WZ109" s="9"/>
      <c r="XA109" s="9"/>
      <c r="XB109" s="9"/>
      <c r="XC109" s="9"/>
      <c r="XD109" s="9"/>
      <c r="XE109" s="9"/>
      <c r="XF109" s="9"/>
      <c r="XG109" s="9"/>
      <c r="XH109" s="9"/>
      <c r="XI109" s="9"/>
      <c r="XJ109" s="9"/>
      <c r="XK109" s="9"/>
      <c r="XL109" s="9"/>
      <c r="XM109" s="9"/>
      <c r="XN109" s="9"/>
      <c r="XO109" s="9"/>
      <c r="XP109" s="9"/>
      <c r="XQ109" s="9"/>
      <c r="XR109" s="9"/>
      <c r="XS109" s="9"/>
      <c r="XT109" s="9"/>
      <c r="XU109" s="9"/>
      <c r="XV109" s="9"/>
      <c r="XW109" s="9"/>
      <c r="XX109" s="9"/>
      <c r="XY109" s="9"/>
      <c r="XZ109" s="9"/>
      <c r="YA109" s="9"/>
      <c r="YB109" s="9"/>
      <c r="YC109" s="9"/>
      <c r="YD109" s="9"/>
      <c r="YE109" s="9"/>
      <c r="YF109" s="9"/>
      <c r="YG109" s="9"/>
      <c r="YH109" s="9"/>
      <c r="YI109" s="9"/>
      <c r="YJ109" s="9"/>
      <c r="YK109" s="9"/>
      <c r="YL109" s="9"/>
      <c r="YM109" s="9"/>
      <c r="YN109" s="9"/>
      <c r="YO109" s="9"/>
      <c r="YP109" s="9"/>
      <c r="YQ109" s="9"/>
      <c r="YR109" s="9"/>
      <c r="YS109" s="9"/>
      <c r="YT109" s="9"/>
      <c r="YU109" s="9"/>
      <c r="YV109" s="9"/>
      <c r="YW109" s="9"/>
      <c r="YX109" s="9"/>
      <c r="YY109" s="9"/>
      <c r="YZ109" s="9"/>
      <c r="ZA109" s="9"/>
      <c r="ZB109" s="9"/>
      <c r="ZC109" s="9"/>
      <c r="ZD109" s="9"/>
      <c r="ZE109" s="9"/>
      <c r="ZF109" s="9"/>
      <c r="ZG109" s="9"/>
      <c r="ZH109" s="9"/>
      <c r="ZI109" s="9"/>
      <c r="ZJ109" s="9"/>
      <c r="ZK109" s="9"/>
      <c r="ZL109" s="9"/>
      <c r="ZM109" s="9"/>
      <c r="ZN109" s="9"/>
      <c r="ZO109" s="9"/>
      <c r="ZP109" s="9"/>
      <c r="ZQ109" s="9"/>
      <c r="ZR109" s="9"/>
      <c r="ZS109" s="9"/>
      <c r="ZT109" s="9"/>
      <c r="ZU109" s="9"/>
      <c r="ZV109" s="9"/>
      <c r="ZW109" s="9"/>
      <c r="ZX109" s="9"/>
      <c r="ZY109" s="9"/>
      <c r="ZZ109" s="9"/>
      <c r="AAA109" s="9"/>
      <c r="AAB109" s="9"/>
      <c r="AAC109" s="9"/>
      <c r="AAD109" s="9"/>
      <c r="AAE109" s="9"/>
      <c r="AAF109" s="9"/>
      <c r="AAG109" s="9"/>
      <c r="AAH109" s="9"/>
      <c r="AAI109" s="9"/>
      <c r="AAJ109" s="9"/>
      <c r="AAK109" s="9"/>
      <c r="AAL109" s="9"/>
      <c r="AAM109" s="9"/>
      <c r="AAN109" s="9"/>
      <c r="AAO109" s="9"/>
      <c r="AAP109" s="9"/>
      <c r="AAQ109" s="9"/>
      <c r="AAR109" s="9"/>
      <c r="AAS109" s="9"/>
      <c r="AAT109" s="9"/>
      <c r="AAU109" s="9"/>
      <c r="AAV109" s="9"/>
      <c r="AAW109" s="9"/>
      <c r="AAX109" s="9"/>
      <c r="AAY109" s="9"/>
      <c r="AAZ109" s="9"/>
      <c r="ABA109" s="9"/>
      <c r="ABB109" s="9"/>
      <c r="ABC109" s="9"/>
      <c r="ABD109" s="9"/>
      <c r="ABE109" s="9"/>
      <c r="ABF109" s="9"/>
      <c r="ABG109" s="9"/>
      <c r="ABH109" s="9"/>
      <c r="ABI109" s="9"/>
      <c r="ABJ109" s="9"/>
      <c r="ABK109" s="9"/>
      <c r="ABL109" s="9"/>
      <c r="ABM109" s="9"/>
      <c r="ABN109" s="9"/>
      <c r="ABO109" s="9"/>
      <c r="ABP109" s="9"/>
      <c r="ABQ109" s="9"/>
      <c r="ABR109" s="9"/>
      <c r="ABS109" s="9"/>
      <c r="ABT109" s="9"/>
      <c r="ABU109" s="9"/>
      <c r="ABV109" s="9"/>
      <c r="ABW109" s="9"/>
      <c r="ABX109" s="9"/>
      <c r="ABY109" s="9"/>
      <c r="ABZ109" s="9"/>
      <c r="ACA109" s="9"/>
      <c r="ACB109" s="9"/>
      <c r="ACC109" s="9"/>
      <c r="ACD109" s="9"/>
      <c r="ACE109" s="9"/>
      <c r="ACF109" s="9"/>
      <c r="ACG109" s="9"/>
      <c r="ACH109" s="9"/>
      <c r="ACI109" s="9"/>
      <c r="ACJ109" s="9"/>
      <c r="ACK109" s="9"/>
      <c r="ACL109" s="9"/>
      <c r="ACM109" s="9"/>
      <c r="ACN109" s="9"/>
      <c r="ACO109" s="9"/>
      <c r="ACP109" s="9"/>
      <c r="ACQ109" s="9"/>
      <c r="ACR109" s="9"/>
      <c r="ACS109" s="9"/>
      <c r="ACT109" s="9"/>
      <c r="ACU109" s="9"/>
      <c r="ACV109" s="9"/>
      <c r="ACW109" s="9"/>
      <c r="ACX109" s="9"/>
      <c r="ACY109" s="9"/>
      <c r="ACZ109" s="9"/>
      <c r="ADA109" s="9"/>
      <c r="ADB109" s="9"/>
      <c r="ADC109" s="9"/>
      <c r="ADD109" s="9"/>
      <c r="ADE109" s="9"/>
      <c r="ADF109" s="9"/>
      <c r="ADG109" s="9"/>
      <c r="ADH109" s="9"/>
      <c r="ADI109" s="9"/>
      <c r="ADJ109" s="9"/>
      <c r="ADK109" s="9"/>
      <c r="ADL109" s="9"/>
      <c r="ADM109" s="9"/>
      <c r="ADN109" s="9"/>
      <c r="ADO109" s="9"/>
      <c r="ADP109" s="9"/>
      <c r="ADQ109" s="9"/>
      <c r="ADR109" s="9"/>
      <c r="ADS109" s="9"/>
      <c r="ADT109" s="9"/>
      <c r="ADU109" s="9"/>
      <c r="ADV109" s="9"/>
      <c r="ADW109" s="9"/>
      <c r="ADX109" s="9"/>
      <c r="ADY109" s="9"/>
      <c r="ADZ109" s="9"/>
      <c r="AEA109" s="9"/>
      <c r="AEB109" s="9"/>
      <c r="AEC109" s="9"/>
      <c r="AED109" s="9"/>
      <c r="AEE109" s="9"/>
      <c r="AEF109" s="9"/>
      <c r="AEG109" s="9"/>
      <c r="AEH109" s="9"/>
      <c r="AEI109" s="9"/>
      <c r="AEJ109" s="9"/>
      <c r="AEK109" s="9"/>
      <c r="AEL109" s="9"/>
      <c r="AEM109" s="9"/>
      <c r="AEN109" s="9"/>
      <c r="AEO109" s="9"/>
      <c r="AEP109" s="9"/>
      <c r="AEQ109" s="9"/>
      <c r="AER109" s="9"/>
      <c r="AES109" s="9"/>
      <c r="AET109" s="9"/>
      <c r="AEU109" s="9"/>
      <c r="AEV109" s="9"/>
      <c r="AEW109" s="9"/>
      <c r="AEX109" s="9"/>
      <c r="AEY109" s="9"/>
      <c r="AEZ109" s="9"/>
      <c r="AFA109" s="9"/>
      <c r="AFB109" s="9"/>
      <c r="AFC109" s="9"/>
      <c r="AFD109" s="9"/>
      <c r="AFE109" s="9"/>
      <c r="AFF109" s="9"/>
      <c r="AFG109" s="9"/>
      <c r="AFH109" s="9"/>
      <c r="AFI109" s="9"/>
      <c r="AFJ109" s="9"/>
      <c r="AFK109" s="9"/>
      <c r="AFL109" s="9"/>
      <c r="AFM109" s="9"/>
      <c r="AFN109" s="9"/>
      <c r="AFO109" s="9"/>
      <c r="AFP109" s="9"/>
      <c r="AFQ109" s="9"/>
      <c r="AFR109" s="9"/>
      <c r="AFS109" s="9"/>
      <c r="AFT109" s="9"/>
      <c r="AFU109" s="9"/>
      <c r="AFV109" s="9"/>
      <c r="AFW109" s="9"/>
      <c r="AFX109" s="9"/>
      <c r="AFY109" s="9"/>
      <c r="AFZ109" s="9"/>
      <c r="AGA109" s="9"/>
      <c r="AGB109" s="9"/>
      <c r="AGC109" s="9"/>
      <c r="AGD109" s="9"/>
      <c r="AGE109" s="9"/>
      <c r="AGF109" s="9"/>
      <c r="AGG109" s="9"/>
      <c r="AGH109" s="9"/>
      <c r="AGI109" s="9"/>
      <c r="AGJ109" s="9"/>
      <c r="AGK109" s="9"/>
      <c r="AGL109" s="9"/>
      <c r="AGM109" s="9"/>
      <c r="AGN109" s="9"/>
      <c r="AGO109" s="9"/>
      <c r="AGP109" s="9"/>
      <c r="AGQ109" s="9"/>
      <c r="AGR109" s="9"/>
      <c r="AGS109" s="9"/>
      <c r="AGT109" s="9"/>
      <c r="AGU109" s="9"/>
      <c r="AGV109" s="9"/>
      <c r="AGW109" s="9"/>
      <c r="AGX109" s="9"/>
      <c r="AGY109" s="9"/>
      <c r="AGZ109" s="9"/>
      <c r="AHA109" s="9"/>
      <c r="AHB109" s="9"/>
      <c r="AHC109" s="9"/>
      <c r="AHD109" s="9"/>
      <c r="AHE109" s="9"/>
      <c r="AHF109" s="9"/>
      <c r="AHG109" s="9"/>
      <c r="AHH109" s="9"/>
      <c r="AHI109" s="9"/>
      <c r="AHJ109" s="9"/>
      <c r="AHK109" s="9"/>
      <c r="AHL109" s="9"/>
      <c r="AHM109" s="9"/>
      <c r="AHN109" s="9"/>
      <c r="AHO109" s="9"/>
      <c r="AHP109" s="9"/>
      <c r="AHQ109" s="9"/>
      <c r="AHR109" s="9"/>
      <c r="AHS109" s="9"/>
      <c r="AHT109" s="9"/>
      <c r="AHU109" s="9"/>
      <c r="AHV109" s="9"/>
      <c r="AHW109" s="9"/>
      <c r="AHX109" s="9"/>
      <c r="AHY109" s="9"/>
      <c r="AHZ109" s="9"/>
      <c r="AIA109" s="9"/>
      <c r="AIB109" s="9"/>
      <c r="AIC109" s="9"/>
      <c r="AID109" s="9"/>
      <c r="AIE109" s="9"/>
      <c r="AIF109" s="9"/>
      <c r="AIG109" s="9"/>
      <c r="AIH109" s="9"/>
      <c r="AII109" s="9"/>
      <c r="AIJ109" s="9"/>
      <c r="AIK109" s="9"/>
      <c r="AIL109" s="9"/>
      <c r="AIM109" s="9"/>
      <c r="AIN109" s="9"/>
      <c r="AIO109" s="9"/>
      <c r="AIP109" s="9"/>
      <c r="AIQ109" s="9"/>
      <c r="AIR109" s="9"/>
      <c r="AIS109" s="9"/>
      <c r="AIT109" s="9"/>
      <c r="AIU109" s="9"/>
      <c r="AIV109" s="9"/>
      <c r="AIW109" s="9"/>
      <c r="AIX109" s="9"/>
      <c r="AIY109" s="9"/>
      <c r="AIZ109" s="9"/>
      <c r="AJA109" s="9"/>
      <c r="AJB109" s="9"/>
      <c r="AJC109" s="9"/>
      <c r="AJD109" s="9"/>
      <c r="AJE109" s="9"/>
      <c r="AJF109" s="9"/>
      <c r="AJG109" s="9"/>
      <c r="AJH109" s="9"/>
      <c r="AJI109" s="9"/>
      <c r="AJJ109" s="9"/>
      <c r="AJK109" s="9"/>
      <c r="AJL109" s="9"/>
      <c r="AJM109" s="9"/>
      <c r="AJN109" s="9"/>
      <c r="AJO109" s="9"/>
      <c r="AJP109" s="9"/>
      <c r="AJQ109" s="9"/>
      <c r="AJR109" s="9"/>
      <c r="AJS109" s="9"/>
      <c r="AJT109" s="9"/>
      <c r="AJU109" s="9"/>
      <c r="AJV109" s="9"/>
      <c r="AJW109" s="9"/>
      <c r="AJX109" s="9"/>
      <c r="AJY109" s="9"/>
      <c r="AJZ109" s="9"/>
      <c r="AKA109" s="9"/>
      <c r="AKB109" s="9"/>
      <c r="AKC109" s="9"/>
      <c r="AKD109" s="9"/>
      <c r="AKE109" s="9"/>
      <c r="AKF109" s="9"/>
      <c r="AKG109" s="9"/>
      <c r="AKH109" s="9"/>
      <c r="AKI109" s="9"/>
      <c r="AKJ109" s="9"/>
      <c r="AKK109" s="9"/>
      <c r="AKL109" s="9"/>
      <c r="AKM109" s="9"/>
      <c r="AKN109" s="9"/>
      <c r="AKO109" s="9"/>
      <c r="AKP109" s="9"/>
      <c r="AKQ109" s="9"/>
      <c r="AKR109" s="9"/>
      <c r="AKS109" s="9"/>
      <c r="AKT109" s="9"/>
      <c r="AKU109" s="9"/>
      <c r="AKV109" s="9"/>
      <c r="AKW109" s="9"/>
      <c r="AKX109" s="9"/>
      <c r="AKY109" s="9"/>
      <c r="AKZ109" s="9"/>
      <c r="ALA109" s="9"/>
      <c r="ALB109" s="9"/>
      <c r="ALC109" s="9"/>
      <c r="ALD109" s="9"/>
      <c r="ALE109" s="9"/>
      <c r="ALF109" s="9"/>
      <c r="ALG109" s="9"/>
      <c r="ALH109" s="9"/>
      <c r="ALI109" s="9"/>
      <c r="ALJ109" s="9"/>
      <c r="ALK109" s="9"/>
      <c r="ALL109" s="9"/>
      <c r="ALM109" s="9"/>
      <c r="ALN109" s="9"/>
      <c r="ALO109" s="9"/>
      <c r="ALP109" s="9"/>
      <c r="ALQ109" s="9"/>
      <c r="ALR109" s="9"/>
      <c r="ALS109" s="9"/>
      <c r="ALT109" s="9"/>
      <c r="ALU109" s="9"/>
    </row>
    <row r="110" spans="1:1009" ht="21" customHeight="1">
      <c r="I110" s="120"/>
      <c r="J110" s="119"/>
    </row>
    <row r="111" spans="1:1009">
      <c r="I111" s="120"/>
      <c r="J111" s="119"/>
    </row>
    <row r="112" spans="1:1009">
      <c r="I112" s="123"/>
      <c r="J112" s="117"/>
    </row>
    <row r="113" spans="1:36">
      <c r="I113" s="123"/>
      <c r="J113" s="117"/>
    </row>
    <row r="114" spans="1:36">
      <c r="I114" s="120"/>
      <c r="J114" s="117"/>
    </row>
    <row r="115" spans="1:36" ht="39.75" customHeight="1">
      <c r="I115" s="120"/>
      <c r="J115" s="117"/>
    </row>
    <row r="116" spans="1:36">
      <c r="B116" s="124"/>
      <c r="E116" s="114"/>
      <c r="F116" s="114"/>
      <c r="G116" s="125"/>
      <c r="H116" s="125"/>
      <c r="I116" s="126"/>
      <c r="J116" s="127"/>
      <c r="K116" s="128"/>
    </row>
    <row r="117" spans="1:36">
      <c r="B117" s="124"/>
      <c r="C117" s="114"/>
      <c r="D117" s="114"/>
      <c r="E117" s="114"/>
      <c r="F117" s="114"/>
      <c r="G117" s="125"/>
      <c r="H117" s="125"/>
      <c r="I117" s="125"/>
      <c r="J117" s="127"/>
      <c r="K117" s="128"/>
      <c r="L117" s="114"/>
      <c r="M117" s="129"/>
      <c r="S117" s="106" t="s">
        <v>148</v>
      </c>
    </row>
    <row r="118" spans="1:36">
      <c r="B118" s="124"/>
      <c r="C118" s="114"/>
      <c r="D118" s="114"/>
      <c r="E118" s="114"/>
      <c r="F118" s="114"/>
      <c r="G118" s="125"/>
      <c r="H118" s="125"/>
      <c r="I118" s="125"/>
      <c r="J118" s="130"/>
      <c r="K118" s="128"/>
      <c r="L118" s="114"/>
      <c r="M118" s="129"/>
    </row>
    <row r="119" spans="1:36" customFormat="1">
      <c r="A119" s="97"/>
      <c r="B119" s="124"/>
      <c r="C119" s="114"/>
      <c r="D119" s="114"/>
      <c r="E119" s="114"/>
      <c r="F119" s="114"/>
      <c r="G119" s="125"/>
      <c r="H119" s="125"/>
      <c r="I119" s="125"/>
      <c r="J119" s="130"/>
      <c r="K119" s="128"/>
      <c r="L119" s="114"/>
      <c r="M119" s="131"/>
      <c r="N119" s="132"/>
      <c r="O119" s="132"/>
      <c r="P119" s="132"/>
      <c r="Q119" s="132"/>
      <c r="R119" s="132"/>
      <c r="S119" s="132"/>
      <c r="T119" s="132"/>
      <c r="U119" s="132"/>
      <c r="V119" s="132"/>
      <c r="W119" s="132"/>
      <c r="X119" s="132"/>
      <c r="Y119" s="132"/>
      <c r="Z119" s="132"/>
      <c r="AA119" s="132"/>
      <c r="AB119" s="132"/>
      <c r="AC119" s="132"/>
      <c r="AD119" s="132"/>
      <c r="AE119" s="132"/>
      <c r="AH119" s="6"/>
      <c r="AI119" s="6"/>
    </row>
    <row r="120" spans="1:36" customFormat="1">
      <c r="A120" s="97"/>
      <c r="B120" s="124"/>
      <c r="C120" s="114"/>
      <c r="D120" s="114"/>
      <c r="E120" s="114"/>
      <c r="F120" s="114"/>
      <c r="G120" s="125"/>
      <c r="H120" s="125"/>
      <c r="I120" s="125"/>
      <c r="J120" s="130"/>
      <c r="K120" s="128"/>
      <c r="L120" s="114"/>
      <c r="M120" s="133"/>
      <c r="N120" s="105" t="s">
        <v>149</v>
      </c>
      <c r="O120" s="132"/>
      <c r="P120" s="132"/>
      <c r="Q120" s="132"/>
      <c r="R120" s="132"/>
      <c r="S120" s="132"/>
      <c r="T120" s="132"/>
      <c r="U120" s="132"/>
      <c r="V120" s="132"/>
      <c r="W120" s="132"/>
      <c r="X120" s="132"/>
      <c r="Y120" s="132"/>
      <c r="Z120" s="132"/>
      <c r="AA120" s="132"/>
      <c r="AB120" s="132"/>
      <c r="AC120" s="132"/>
      <c r="AD120" s="132"/>
      <c r="AE120" s="132"/>
      <c r="AH120" s="6"/>
      <c r="AI120" s="6"/>
    </row>
    <row r="121" spans="1:36" customFormat="1">
      <c r="A121" s="97"/>
      <c r="B121" s="124"/>
      <c r="C121" s="124"/>
      <c r="D121" s="124"/>
      <c r="E121" s="134"/>
      <c r="F121" s="134"/>
      <c r="G121" s="125"/>
      <c r="H121" s="125"/>
      <c r="I121" s="125"/>
      <c r="J121" s="130"/>
      <c r="K121" s="128"/>
      <c r="L121" s="135"/>
      <c r="M121" s="135"/>
      <c r="N121" s="105" t="s">
        <v>149</v>
      </c>
      <c r="O121" s="132"/>
      <c r="P121" s="132"/>
      <c r="Q121" s="132"/>
      <c r="R121" s="132"/>
      <c r="S121" s="132"/>
      <c r="T121" s="132"/>
      <c r="U121" s="132"/>
      <c r="V121" s="132"/>
      <c r="W121" s="132"/>
      <c r="X121" s="132"/>
      <c r="Y121" s="132"/>
      <c r="Z121" s="132"/>
      <c r="AA121" s="132"/>
      <c r="AB121" s="132"/>
      <c r="AC121" s="132"/>
      <c r="AD121" s="132"/>
      <c r="AE121" s="132"/>
      <c r="AH121" s="6"/>
      <c r="AI121" s="6"/>
      <c r="AJ121" s="7"/>
    </row>
    <row r="122" spans="1:36">
      <c r="J122" s="136"/>
    </row>
    <row r="123" spans="1:36">
      <c r="J123" s="136"/>
    </row>
    <row r="124" spans="1:36">
      <c r="J124" s="136"/>
    </row>
    <row r="125" spans="1:36">
      <c r="J125" s="136"/>
    </row>
    <row r="126" spans="1:36">
      <c r="J126" s="136"/>
    </row>
    <row r="127" spans="1:36">
      <c r="J127" s="136"/>
    </row>
    <row r="128" spans="1:36">
      <c r="J128" s="136"/>
    </row>
    <row r="129" spans="10:10">
      <c r="J129" s="136"/>
    </row>
    <row r="130" spans="10:10">
      <c r="J130" s="136"/>
    </row>
    <row r="131" spans="10:10">
      <c r="J131" s="136"/>
    </row>
    <row r="132" spans="10:10">
      <c r="J132" s="136"/>
    </row>
    <row r="133" spans="10:10">
      <c r="J133" s="136"/>
    </row>
    <row r="134" spans="10:10">
      <c r="J134" s="136"/>
    </row>
    <row r="135" spans="10:10">
      <c r="J135" s="136"/>
    </row>
    <row r="136" spans="10:10">
      <c r="J136" s="136"/>
    </row>
    <row r="137" spans="10:10">
      <c r="J137" s="136"/>
    </row>
    <row r="138" spans="10:10">
      <c r="J138" s="136"/>
    </row>
    <row r="139" spans="10:10">
      <c r="J139" s="136"/>
    </row>
    <row r="140" spans="10:10">
      <c r="J140" s="136"/>
    </row>
    <row r="141" spans="10:10">
      <c r="J141" s="136"/>
    </row>
    <row r="142" spans="10:10">
      <c r="J142" s="136"/>
    </row>
    <row r="143" spans="10:10">
      <c r="J143" s="136"/>
    </row>
    <row r="144" spans="10:10">
      <c r="J144" s="136"/>
    </row>
    <row r="145" spans="10:10">
      <c r="J145" s="136"/>
    </row>
    <row r="146" spans="10:10">
      <c r="J146" s="136"/>
    </row>
    <row r="147" spans="10:10">
      <c r="J147" s="136"/>
    </row>
    <row r="148" spans="10:10">
      <c r="J148" s="136"/>
    </row>
    <row r="149" spans="10:10">
      <c r="J149" s="136"/>
    </row>
    <row r="150" spans="10:10">
      <c r="J150" s="136"/>
    </row>
    <row r="151" spans="10:10">
      <c r="J151" s="136"/>
    </row>
    <row r="152" spans="10:10">
      <c r="J152" s="136"/>
    </row>
    <row r="153" spans="10:10">
      <c r="J153" s="136"/>
    </row>
    <row r="154" spans="10:10">
      <c r="J154" s="136"/>
    </row>
    <row r="155" spans="10:10">
      <c r="J155" s="136"/>
    </row>
    <row r="156" spans="10:10">
      <c r="J156" s="136"/>
    </row>
    <row r="157" spans="10:10">
      <c r="J157" s="136"/>
    </row>
    <row r="158" spans="10:10">
      <c r="J158" s="136"/>
    </row>
    <row r="159" spans="10:10">
      <c r="J159" s="136"/>
    </row>
    <row r="160" spans="10:10">
      <c r="J160" s="136"/>
    </row>
    <row r="161" spans="10:10">
      <c r="J161" s="136"/>
    </row>
    <row r="162" spans="10:10">
      <c r="J162" s="136"/>
    </row>
    <row r="163" spans="10:10">
      <c r="J163" s="136"/>
    </row>
    <row r="164" spans="10:10">
      <c r="J164" s="136"/>
    </row>
    <row r="165" spans="10:10">
      <c r="J165" s="136"/>
    </row>
    <row r="166" spans="10:10">
      <c r="J166" s="136"/>
    </row>
    <row r="167" spans="10:10">
      <c r="J167" s="136"/>
    </row>
    <row r="168" spans="10:10">
      <c r="J168" s="136"/>
    </row>
    <row r="169" spans="10:10">
      <c r="J169" s="136"/>
    </row>
    <row r="170" spans="10:10">
      <c r="J170" s="136"/>
    </row>
    <row r="171" spans="10:10">
      <c r="J171" s="136"/>
    </row>
    <row r="172" spans="10:10">
      <c r="J172" s="136"/>
    </row>
    <row r="173" spans="10:10">
      <c r="J173" s="136"/>
    </row>
    <row r="174" spans="10:10">
      <c r="J174" s="136"/>
    </row>
    <row r="175" spans="10:10">
      <c r="J175" s="136"/>
    </row>
  </sheetData>
  <autoFilter ref="A11:ALU109">
    <filterColumn colId="30"/>
    <filterColumn colId="31"/>
    <filterColumn colId="32"/>
    <filterColumn colId="33"/>
    <filterColumn colId="34"/>
  </autoFilter>
  <mergeCells count="44">
    <mergeCell ref="B107:D107"/>
    <mergeCell ref="B102:F102"/>
    <mergeCell ref="B103:F103"/>
    <mergeCell ref="B59:M59"/>
    <mergeCell ref="B67:F67"/>
    <mergeCell ref="L67:M67"/>
    <mergeCell ref="B106:D106"/>
    <mergeCell ref="B68:M68"/>
    <mergeCell ref="B76:F76"/>
    <mergeCell ref="L76:M76"/>
    <mergeCell ref="B77:M77"/>
    <mergeCell ref="B85:F85"/>
    <mergeCell ref="B86:L86"/>
    <mergeCell ref="A94:M94"/>
    <mergeCell ref="B93:F93"/>
    <mergeCell ref="B100:F100"/>
    <mergeCell ref="B39:M39"/>
    <mergeCell ref="B49:F49"/>
    <mergeCell ref="L49:M49"/>
    <mergeCell ref="B50:M50"/>
    <mergeCell ref="B58:F58"/>
    <mergeCell ref="L58:M58"/>
    <mergeCell ref="N7:P7"/>
    <mergeCell ref="AB7:AD7"/>
    <mergeCell ref="A9:E9"/>
    <mergeCell ref="B10:M10"/>
    <mergeCell ref="B21:F21"/>
    <mergeCell ref="L21:M21"/>
    <mergeCell ref="B108:D108"/>
    <mergeCell ref="J1:M1"/>
    <mergeCell ref="J2:M2"/>
    <mergeCell ref="H3:K3"/>
    <mergeCell ref="A4:M4"/>
    <mergeCell ref="A6:A7"/>
    <mergeCell ref="B6:B7"/>
    <mergeCell ref="C6:C7"/>
    <mergeCell ref="D6:D7"/>
    <mergeCell ref="E6:E7"/>
    <mergeCell ref="F6:F7"/>
    <mergeCell ref="G6:K6"/>
    <mergeCell ref="L6:M6"/>
    <mergeCell ref="B22:M22"/>
    <mergeCell ref="B38:F38"/>
    <mergeCell ref="L38:M38"/>
  </mergeCells>
  <pageMargins left="0" right="0" top="0.59055118110236227" bottom="0" header="0.31496062992125984" footer="0.31496062992125984"/>
  <pageSetup paperSize="9" scale="45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2025</vt:lpstr>
      <vt:lpstr>'2025'!Print_Titles</vt:lpstr>
      <vt:lpstr>'2025'!Область_печати</vt:lpstr>
    </vt:vector>
  </TitlesOfParts>
  <Company>cct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</dc:creator>
  <cp:lastModifiedBy>Богомолова Виктория Андреевна</cp:lastModifiedBy>
  <cp:revision>61</cp:revision>
  <cp:lastPrinted>2025-01-29T09:57:37Z</cp:lastPrinted>
  <dcterms:created xsi:type="dcterms:W3CDTF">2008-02-01T03:58:56Z</dcterms:created>
  <dcterms:modified xsi:type="dcterms:W3CDTF">2025-01-31T09:11:11Z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cct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