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4" Type="http://schemas.openxmlformats.org/officeDocument/2006/relationships/officeDocument" Target="xl/workbook.xml"/><Relationship  Id="rId3" Type="http://schemas.openxmlformats.org/officeDocument/2006/relationships/custom-properties" Target="docProps/custom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01.2023_Согласован" sheetId="1" state="visible" r:id="rId2"/>
  </sheets>
  <externalReferences>
    <externalReference r:id="rId1"/>
  </externalReferences>
  <definedNames>
    <definedName name="_xlnm._FilterDatabase" localSheetId="0" hidden="1">'01.2023_Согласован'!$A$11:$ALS$110</definedName>
    <definedName name="Print_Titles" localSheetId="0" hidden="0">'01.2023_Согласован'!$A:$K,'01.2023_Согласован'!$6:$7</definedName>
    <definedName name="_xlnm.Print_Area" localSheetId="0">'01.2023_Согласован'!$A$1:$M$104</definedName>
    <definedName name="_xlnm._FilterDatabase" localSheetId="0" hidden="1">'01.2023_Согласован'!$A$11:$ALS$110</definedName>
  </definedNames>
  <calcPr/>
</workbook>
</file>

<file path=xl/sharedStrings.xml><?xml version="1.0" encoding="utf-8"?>
<sst xmlns="http://schemas.openxmlformats.org/spreadsheetml/2006/main" count="323" uniqueCount="323">
  <si>
    <t xml:space="preserve">Приложение к распоряжению Департамента по культуре Томской области  </t>
  </si>
  <si>
    <t xml:space="preserve">от_______________ №________________</t>
  </si>
  <si>
    <t xml:space="preserve">                                     КАЛЕНДАРНЫЙ ПЛАН ПРОВЕДЕНИЯ МЕРОПРИЯТИЙ В ОБЛАСТИ КУЛЬТУРЫ НА 2024 ГОД</t>
  </si>
  <si>
    <t>№</t>
  </si>
  <si>
    <t xml:space="preserve">Наименование раздела, мероприятия</t>
  </si>
  <si>
    <t xml:space="preserve">Сроки проведения мероприятия</t>
  </si>
  <si>
    <t xml:space="preserve">Срок финанси-рования мероприятия</t>
  </si>
  <si>
    <t>Исполнитель</t>
  </si>
  <si>
    <t xml:space="preserve">Ответственное лицо</t>
  </si>
  <si>
    <t xml:space="preserve">Финансирование из областного бюджета, в т.ч. по кварталам в тыс.руб.</t>
  </si>
  <si>
    <t xml:space="preserve">Показатель результативности предоставления субсидии на иные цели</t>
  </si>
  <si>
    <t>1кв.</t>
  </si>
  <si>
    <t xml:space="preserve">2 кв.</t>
  </si>
  <si>
    <t>3кв.</t>
  </si>
  <si>
    <t>4кв.</t>
  </si>
  <si>
    <t>Итого</t>
  </si>
  <si>
    <t xml:space="preserve">наменование, ед измерения</t>
  </si>
  <si>
    <t>значение</t>
  </si>
  <si>
    <t xml:space="preserve">на 02.02.2023</t>
  </si>
  <si>
    <t xml:space="preserve">на 16.02.2023</t>
  </si>
  <si>
    <t xml:space="preserve">на 07.03.2023</t>
  </si>
  <si>
    <t xml:space="preserve">Развитие музейного дела в Томской области</t>
  </si>
  <si>
    <t>1.</t>
  </si>
  <si>
    <t xml:space="preserve">Проведение областных мероприятий в области культуры</t>
  </si>
  <si>
    <t>было</t>
  </si>
  <si>
    <t>стало</t>
  </si>
  <si>
    <t xml:space="preserve">на п. 8</t>
  </si>
  <si>
    <t>1.1.</t>
  </si>
  <si>
    <t xml:space="preserve">Организация и проведение XV Международного фестиваля народных ремесел "Праздник топора"</t>
  </si>
  <si>
    <t xml:space="preserve">ОГАУК "ДНТ "Авангард"</t>
  </si>
  <si>
    <t xml:space="preserve">Федотова Т.С.
Серяков В.В.</t>
  </si>
  <si>
    <t xml:space="preserve">количество посетителей мероприятия (ед.)/количество организованных мероприятий (ед.)/ количество участников мероприятия (ед.)</t>
  </si>
  <si>
    <t xml:space="preserve">50000 / 4/ 180</t>
  </si>
  <si>
    <t>1.2.</t>
  </si>
  <si>
    <t xml:space="preserve">Организация и проведение фестиваля "Праздник охотника "Большой Амикан" в Верхнекетском районе</t>
  </si>
  <si>
    <t xml:space="preserve">количество посетителей мероприятия (ед.)</t>
  </si>
  <si>
    <t xml:space="preserve">меняем наименование, показатель и - 750т.р. На п. 8</t>
  </si>
  <si>
    <t>1.3.</t>
  </si>
  <si>
    <t xml:space="preserve">Организация и проведение XV областного фестиваля национальных культур "Россия - это мы! Сэтьме эрямо тенк (Мир вам)!"</t>
  </si>
  <si>
    <t xml:space="preserve">добавили 150,0</t>
  </si>
  <si>
    <t xml:space="preserve">заменено наименование и ответственное лицо</t>
  </si>
  <si>
    <t>1.4.</t>
  </si>
  <si>
    <t xml:space="preserve">Организация и проведение межрегионального фестиваля национальных  культур "Праздник Нового Солнца на Яновом хуторе" в д. Березовка, Первомайский район</t>
  </si>
  <si>
    <t xml:space="preserve">снимаем -250 т.р. На п. 8</t>
  </si>
  <si>
    <t>1.5.</t>
  </si>
  <si>
    <t xml:space="preserve">Организация и проведение X Областного Праздника Жимолости в с.Бакчар, Бакчарского района</t>
  </si>
  <si>
    <t xml:space="preserve">количество посетителей мероприятия (чел.)</t>
  </si>
  <si>
    <t>1.6.</t>
  </si>
  <si>
    <t xml:space="preserve">Организация и проведение межрегионального фестиваля исторической реконструкции "Семилуженское поле", с.Семилужки, Томский район</t>
  </si>
  <si>
    <t xml:space="preserve">добавили 200 т.р. С п. 8</t>
  </si>
  <si>
    <t>1.7.</t>
  </si>
  <si>
    <t xml:space="preserve">Организация и проведение XVII Межрегионального фестиваля коренных малочисленных народов Сибири "Этюды Севера" в с.Парабель, Парабельский район</t>
  </si>
  <si>
    <t>1.8.</t>
  </si>
  <si>
    <t xml:space="preserve">Организация и проведение Областного праздника Хлеба в с. Кожевниково</t>
  </si>
  <si>
    <t>1.9.</t>
  </si>
  <si>
    <t xml:space="preserve">Организация и проведение национального праздника "Сабантуй"</t>
  </si>
  <si>
    <t xml:space="preserve">ОГАУК "ЦТК"</t>
  </si>
  <si>
    <t xml:space="preserve">Федотова Т.С.
Халитов Ш.К.</t>
  </si>
  <si>
    <t xml:space="preserve">сняли 9,32901</t>
  </si>
  <si>
    <t>ВСЕГО:</t>
  </si>
  <si>
    <t>2.</t>
  </si>
  <si>
    <t xml:space="preserve">Развитие системы основного и дополнительного образования по специальностям отрасли культуры в Томской области</t>
  </si>
  <si>
    <t>2.1.</t>
  </si>
  <si>
    <t xml:space="preserve">Организация и проведение Всероссийского конкурса молодых пианистов имени Ф.Н. Тютрюмовой</t>
  </si>
  <si>
    <t xml:space="preserve">ОГОАУ ДПО "ТОИУМЦКИ"</t>
  </si>
  <si>
    <t xml:space="preserve">Дикович И.Б.
Грачева С.Г.</t>
  </si>
  <si>
    <t xml:space="preserve">количество участников мероприятия (ед.)</t>
  </si>
  <si>
    <t xml:space="preserve">Пока ставим на УМЦКИ</t>
  </si>
  <si>
    <t>2.2.</t>
  </si>
  <si>
    <t xml:space="preserve">Организация и проведение XII Областного конкурса пианистов "Юный пианист"</t>
  </si>
  <si>
    <t xml:space="preserve">ОГАПОУ "ТМК имени Э.В. Денисова"</t>
  </si>
  <si>
    <t xml:space="preserve">Дикович И.Б.
Смирнова М.П.</t>
  </si>
  <si>
    <t>2.3.</t>
  </si>
  <si>
    <t xml:space="preserve">Организация и проведение Областного конкурса исполнителей на народных инструментах</t>
  </si>
  <si>
    <t>2.4.</t>
  </si>
  <si>
    <t xml:space="preserve">Организация и проведение Областного конкурса патритической песни (эстрадный и народный вокал)</t>
  </si>
  <si>
    <t xml:space="preserve">ОГАПОУ "ТГККИ"</t>
  </si>
  <si>
    <t xml:space="preserve">Дикович И.Б.
Железчиков В.П.</t>
  </si>
  <si>
    <t>2.5.</t>
  </si>
  <si>
    <t xml:space="preserve">Межрегиональный конкурс юных исполнителей на классической гитаре «Сеньорита Гитара»</t>
  </si>
  <si>
    <t>2.6.</t>
  </si>
  <si>
    <t xml:space="preserve">Межрегиональный конкурс исполнителей на народных инструментах «Встречи в Стрежевом»</t>
  </si>
  <si>
    <t>2.7.</t>
  </si>
  <si>
    <t xml:space="preserve">Организация и проведение XII Открытого Межрегионального конкурса молодых  исполнителей на духовых и ударных инструментах</t>
  </si>
  <si>
    <t>2.8.</t>
  </si>
  <si>
    <t xml:space="preserve">Организация и проведение IV Всероссийского конкурса вокальных ансамблей и солистов "Поющая Сибирь"</t>
  </si>
  <si>
    <t xml:space="preserve">ОГОАУ ДПО "ТОУИМЦКИ"</t>
  </si>
  <si>
    <t>2.9.</t>
  </si>
  <si>
    <t xml:space="preserve">Организация и проведение VI Открытого регионального вокального конкурса имени А.Г. Рубинштейна (академический вокал)</t>
  </si>
  <si>
    <t>2.10.</t>
  </si>
  <si>
    <t xml:space="preserve">Организация и проведение Областного конкурса детских и юношеских хореографических коллективов</t>
  </si>
  <si>
    <t xml:space="preserve">количество коллективов, принявших учстие  в мероприятии (ед.)</t>
  </si>
  <si>
    <t>2.11.</t>
  </si>
  <si>
    <t xml:space="preserve">Организация и проведение Областного конкурса детских и юношеских театральных коллективов</t>
  </si>
  <si>
    <t>2.12.</t>
  </si>
  <si>
    <t xml:space="preserve">Организация и проведение XII Областного фестиваля детских самодеятельных театральных коллективов «Майский жук»</t>
  </si>
  <si>
    <t xml:space="preserve">ОГАУК ТО ТЮЗ</t>
  </si>
  <si>
    <t xml:space="preserve">Мансурова А.В.
Сидоров А.А.</t>
  </si>
  <si>
    <t xml:space="preserve">добавили 100 т.р.</t>
  </si>
  <si>
    <t>2.13.</t>
  </si>
  <si>
    <t xml:space="preserve">Организация и проведение II Всероссийской выставки - конкурса "Мой край сибирский" (живопись, фотография)</t>
  </si>
  <si>
    <t xml:space="preserve">сняли 100 т.р.</t>
  </si>
  <si>
    <t>2.14.</t>
  </si>
  <si>
    <t xml:space="preserve">Организация и проведение Межрегионального фестиваля-конкурса детского прикладного творчества "Крупеничка"</t>
  </si>
  <si>
    <t>2.15.</t>
  </si>
  <si>
    <t xml:space="preserve">Организация и проведение Областного фестиваля-конкурса детского и юношеского творчества «Палитра талантов»</t>
  </si>
  <si>
    <t>2.16.</t>
  </si>
  <si>
    <t xml:space="preserve">Организация и проведение Областной олимпиады среди учащихся муниципальных  художественных, музыкальных школ и школ искусств, отделений декоративно-прикладного искусства домов  и дворцов культуры и искусства «Территория творчества – начало!»</t>
  </si>
  <si>
    <t xml:space="preserve">не подано!</t>
  </si>
  <si>
    <t>2.17.</t>
  </si>
  <si>
    <t xml:space="preserve">Организация и проведение XI Областного Губернаторского  конкурса молодых исполнителей "Дети играют с оркестром", организация поездки детей-победителей в город Санкт-Петербург</t>
  </si>
  <si>
    <t xml:space="preserve">ОГАУК "Томская областная государственная филармония"</t>
  </si>
  <si>
    <t xml:space="preserve">Мансурова А.В.
Чабовская Н.И.</t>
  </si>
  <si>
    <t>2.18.</t>
  </si>
  <si>
    <t xml:space="preserve">Организация и проведение областной олимпиады по музыкально-теоретическим дисциплинам</t>
  </si>
  <si>
    <t xml:space="preserve">перенос средств с 4 на 2 квартал</t>
  </si>
  <si>
    <t xml:space="preserve">снимаем 80,0 т.р., снижаем показатель с 40 до 35</t>
  </si>
  <si>
    <t>2.19.</t>
  </si>
  <si>
    <t xml:space="preserve">Организация и проведение Международного фестиваля современной музыки имени Эдисона Денисова</t>
  </si>
  <si>
    <t>2.20.</t>
  </si>
  <si>
    <t xml:space="preserve">Организация участия студентов и учащихся учреждений художественного образования во всероссийских и международных фестивалях и конкурсах, в том числе участие в концерте Детского хора России в г. Москве </t>
  </si>
  <si>
    <t xml:space="preserve">количество организованных мероприятий (ед.)</t>
  </si>
  <si>
    <t>2.21.</t>
  </si>
  <si>
    <t xml:space="preserve">Организация поездок детей Александровского района и Городского округа Стрежевой на областные фестивали и конкурсы в г.Томск</t>
  </si>
  <si>
    <t xml:space="preserve">Замена наименования, перенос средств с 4 на 2 квартал</t>
  </si>
  <si>
    <t>2.22.</t>
  </si>
  <si>
    <t xml:space="preserve">Организация и проведение межрайонного конкурса вокального искусства "Звонкая капель"</t>
  </si>
  <si>
    <t xml:space="preserve">ОГАОУ ДО «ДШИ Мельниково»</t>
  </si>
  <si>
    <t xml:space="preserve">Дикович И.Б.
Хочкина Н.А.</t>
  </si>
  <si>
    <t xml:space="preserve">сняли финансирование, т.к. проводилось за счет собственных средств.</t>
  </si>
  <si>
    <t>2.23.</t>
  </si>
  <si>
    <t xml:space="preserve">Организация участия представителей Томской области в XXIII молодежных Дельфийских играх России</t>
  </si>
  <si>
    <t>2.24.</t>
  </si>
  <si>
    <t xml:space="preserve">Организация и проведение Областного конкурса на получение стипендии Губернатора Томской области в области художественного образования</t>
  </si>
  <si>
    <t xml:space="preserve">количество получателей стипендий (чел.)</t>
  </si>
  <si>
    <t xml:space="preserve">изменено наименование, показатель и квартал расходования. Увеличено на 50 т.р.</t>
  </si>
  <si>
    <t xml:space="preserve">снимаем 29,5532</t>
  </si>
  <si>
    <t>2.25.</t>
  </si>
  <si>
    <t xml:space="preserve">Организация и проведение Гала-концерта одаренных детей Томской области с ТАСО "Большая сцена"</t>
  </si>
  <si>
    <t xml:space="preserve">количество концертов/ количество участников мероприятия (ед.)</t>
  </si>
  <si>
    <t>1/285</t>
  </si>
  <si>
    <t>2.26.</t>
  </si>
  <si>
    <t xml:space="preserve">Организация и проведение XXV Областной педагогической  конференции образовательных учреждений сферы культуры и искусства Томской области</t>
  </si>
  <si>
    <t xml:space="preserve">Добавлен показатель</t>
  </si>
  <si>
    <t xml:space="preserve">снимаем 1,44</t>
  </si>
  <si>
    <t>2.27.</t>
  </si>
  <si>
    <t xml:space="preserve">Организация и проведение Областного открытого конкурса профессионального мастерства "Лучший открытый урок" 2024 года</t>
  </si>
  <si>
    <t xml:space="preserve">Добавили мероприятие и + 80 т.р.</t>
  </si>
  <si>
    <t>3.</t>
  </si>
  <si>
    <t xml:space="preserve">Поддержка деятельности творческих союзов и иных творческих инициатив</t>
  </si>
  <si>
    <t>3.1.</t>
  </si>
  <si>
    <t xml:space="preserve">Организация мероприятия по проведению независимой оценки качества условий оказания услуг организациями культуры </t>
  </si>
  <si>
    <t xml:space="preserve">Департамент по культуре Томской области</t>
  </si>
  <si>
    <t xml:space="preserve">Шагова Е.М.</t>
  </si>
  <si>
    <t>3.2.</t>
  </si>
  <si>
    <t xml:space="preserve">Размещение информации о результатах проведения независимой оценки качества условий оказания услуг организациями культуры  учреждений культуры Томской области</t>
  </si>
  <si>
    <t xml:space="preserve">Грачева С.Г.</t>
  </si>
  <si>
    <t xml:space="preserve">количество информационных  материалов (ед.)</t>
  </si>
  <si>
    <t>3.3.</t>
  </si>
  <si>
    <t xml:space="preserve">Поддержка деятелей культуры</t>
  </si>
  <si>
    <t xml:space="preserve">количество получателей поддержки (чел.)</t>
  </si>
  <si>
    <t xml:space="preserve">добавляем 3,65</t>
  </si>
  <si>
    <t xml:space="preserve">добавили 4 т. р.  с п. 8</t>
  </si>
  <si>
    <t>3.4.</t>
  </si>
  <si>
    <t xml:space="preserve">Организация и проведение V Отраслевого собрания работников культуры Томской области </t>
  </si>
  <si>
    <t xml:space="preserve">изменено значение показателя</t>
  </si>
  <si>
    <t>3.5.</t>
  </si>
  <si>
    <t xml:space="preserve">Организация и проведение межрегиональной конференции татарских краеведов</t>
  </si>
  <si>
    <t>3.6.</t>
  </si>
  <si>
    <t xml:space="preserve">Организация и проведение Координационного Совета по культуре Томской области, подведение итогов 2024 года</t>
  </si>
  <si>
    <t>3.7.</t>
  </si>
  <si>
    <t xml:space="preserve">Премиальный фонд конкурса "Лучший работник культуры Томской области"</t>
  </si>
  <si>
    <t xml:space="preserve">количество получателей премий (чел.)</t>
  </si>
  <si>
    <t xml:space="preserve">добавили мероприятие</t>
  </si>
  <si>
    <t>4.</t>
  </si>
  <si>
    <t xml:space="preserve">Развитие театрально-концертной деятельности в Томской области</t>
  </si>
  <si>
    <t>4.1.</t>
  </si>
  <si>
    <t xml:space="preserve">Смотр-конкурс молодых актеров профессиональных театров Томска и Северска</t>
  </si>
  <si>
    <t xml:space="preserve">количество организованных мероприятий (ед.)/количество участников мероприятия (ед.)</t>
  </si>
  <si>
    <t xml:space="preserve">1
/30</t>
  </si>
  <si>
    <t>4.2.</t>
  </si>
  <si>
    <t xml:space="preserve">Организация участия ОГАУК "Театр драмы" в медрегиональной программе "Большие гастроли"</t>
  </si>
  <si>
    <t xml:space="preserve">ОГАУК "Театр драмы"</t>
  </si>
  <si>
    <t xml:space="preserve">Мансурова А.В.
Волочинков В.В.</t>
  </si>
  <si>
    <t xml:space="preserve">количество организованных мероприятий (ед.)/количество зрителей(ед.)</t>
  </si>
  <si>
    <t>1/1200</t>
  </si>
  <si>
    <t>4.3.</t>
  </si>
  <si>
    <t xml:space="preserve">Организация и проведение VI Международного фестиваля театров кукол и театров для детей "Сказочный балаганчик Скомороха" в рамках XV Международного фестиваля народных ремесел "Праздник топора"</t>
  </si>
  <si>
    <t xml:space="preserve">ОГАУК "Томский областной  театр куклы и актера "Скоморох" им. Р. Виндермана"</t>
  </si>
  <si>
    <t xml:space="preserve">Мансурова А.В.
Ильина Л.В.</t>
  </si>
  <si>
    <t xml:space="preserve">количество зрителей (чел.)</t>
  </si>
  <si>
    <t>4.4.</t>
  </si>
  <si>
    <t xml:space="preserve">Гастроли самодеятельных творческих коллективов по муниципальным районам Томской области (в том числе северные районы)</t>
  </si>
  <si>
    <t>4.5.</t>
  </si>
  <si>
    <t xml:space="preserve">Организация и проведение праздничного концерта, посвященного Дню защитника Отечества </t>
  </si>
  <si>
    <t>4.6.</t>
  </si>
  <si>
    <t xml:space="preserve">Организация и проведение концерта сводного детского хора Томской области, приуроченного к Международному женскому Дню 8 марта</t>
  </si>
  <si>
    <t>4.7.</t>
  </si>
  <si>
    <t xml:space="preserve">Праздничный концерт, посвященный Дню воссоединения Крыма с Россией</t>
  </si>
  <si>
    <t>4.8.</t>
  </si>
  <si>
    <t xml:space="preserve">Торжественное мероприятие, посвященное Дню России</t>
  </si>
  <si>
    <t>4.9.</t>
  </si>
  <si>
    <t xml:space="preserve">Митинг-концерт, посвященный празднику Весны и Труда</t>
  </si>
  <si>
    <t>4.10.</t>
  </si>
  <si>
    <t xml:space="preserve">Организация и проведение торжественного концерта в честь  празднования Дня народного единства </t>
  </si>
  <si>
    <t xml:space="preserve">сняли 1750</t>
  </si>
  <si>
    <t>4.11.</t>
  </si>
  <si>
    <t xml:space="preserve">Организация и проведение юбилейного мероприятия, в связи с 65-летием Кожевниковской ДШИ</t>
  </si>
  <si>
    <t xml:space="preserve">ОГАОУ ДО «Кожевниковская ДШИ»</t>
  </si>
  <si>
    <t xml:space="preserve">Дикович И.Б.
ТомиловаМ.А.</t>
  </si>
  <si>
    <t>5.</t>
  </si>
  <si>
    <t xml:space="preserve">Развитие библиотечного дела в Томской области</t>
  </si>
  <si>
    <t>5.1.</t>
  </si>
  <si>
    <t xml:space="preserve">Организация и проведение социокультурного публичного проекта «Читаем вместе, читаем вслух»</t>
  </si>
  <si>
    <t xml:space="preserve">ОГАУК "ТОДЮБ"</t>
  </si>
  <si>
    <t xml:space="preserve">Курто Е.В.
Разумнова В.П.</t>
  </si>
  <si>
    <t xml:space="preserve">изменено наименование</t>
  </si>
  <si>
    <t>5.2.</t>
  </si>
  <si>
    <t xml:space="preserve">Проведение Областного ежегодного фестиваля "Томская книга"</t>
  </si>
  <si>
    <t xml:space="preserve">ОГАУК "ТОУНБ им.А.С.Пушкина"</t>
  </si>
  <si>
    <t xml:space="preserve">Курто Е. В. 
Барабанщикова Н.М. </t>
  </si>
  <si>
    <t>1000</t>
  </si>
  <si>
    <t>5.3.</t>
  </si>
  <si>
    <t xml:space="preserve">Организация и проведение Международного фестиваля-конкурса детского и молодежного литературного творчества "Устами детей говорит мир"</t>
  </si>
  <si>
    <t>5.4.</t>
  </si>
  <si>
    <t xml:space="preserve">Организация и проведение выездных библиотечно-культурных десантов и флэш-мобов в районах области с участием томских писателей "Будь на волне, читай!"</t>
  </si>
  <si>
    <t>400</t>
  </si>
  <si>
    <t>5.5.</t>
  </si>
  <si>
    <t xml:space="preserve">Межрегиональная НПК "Библиотека и семья: инновационные формы и методы взаимодействия"</t>
  </si>
  <si>
    <t>5.6.</t>
  </si>
  <si>
    <t xml:space="preserve">Межрегиональная НПК "Формирование активной жизненной позиции молодого поколения: вызовы времени"</t>
  </si>
  <si>
    <t>5.7.</t>
  </si>
  <si>
    <t xml:space="preserve">Организация и проведение Литературных дней Бориса Климычева</t>
  </si>
  <si>
    <t>500</t>
  </si>
  <si>
    <t xml:space="preserve">изменено наименование квартал расходования</t>
  </si>
  <si>
    <t xml:space="preserve">сняли 233,2 на п. 8 </t>
  </si>
  <si>
    <t>5.8.</t>
  </si>
  <si>
    <t xml:space="preserve">Издание и торжественная презентация сборника из серии "Историко-краеведческий архив" (Королев Е. - купец, почетный гражданин Томска)</t>
  </si>
  <si>
    <t xml:space="preserve">количество организованных мероприятий (ед.)/количество изданных сборников (ед.)</t>
  </si>
  <si>
    <t>1/100</t>
  </si>
  <si>
    <t>5.9.</t>
  </si>
  <si>
    <t xml:space="preserve">Организация и проведение Губернаторской литературной премии</t>
  </si>
  <si>
    <t xml:space="preserve">ОГАУК "Дом искусств"</t>
  </si>
  <si>
    <t xml:space="preserve">Федотова Т.С.
Соловий Д.М.</t>
  </si>
  <si>
    <t>5.10.</t>
  </si>
  <si>
    <t xml:space="preserve">Организация и проведение заседания Научно-методического совета архивных учреждений Сибирского федерального округа (НМС СФО)</t>
  </si>
  <si>
    <t xml:space="preserve">ОГКУ ЦДНИ ТО</t>
  </si>
  <si>
    <t xml:space="preserve">Могутаева Н.Д.
Караваева А.Г.</t>
  </si>
  <si>
    <t>6.</t>
  </si>
  <si>
    <t xml:space="preserve">Развитие выставочной деятельности в Томской области</t>
  </si>
  <si>
    <t>6.1.</t>
  </si>
  <si>
    <t xml:space="preserve">Организация и презентация выставочного проект "Томичи в СВО"</t>
  </si>
  <si>
    <t xml:space="preserve">ОГАУК "ТОКМ им. М.Б.Шатилова"</t>
  </si>
  <si>
    <t xml:space="preserve">Курто Е.В.
Зоркальцева С.И.</t>
  </si>
  <si>
    <t>3000</t>
  </si>
  <si>
    <t>Проведено</t>
  </si>
  <si>
    <t>6.2.</t>
  </si>
  <si>
    <t xml:space="preserve">Организация и презентация выставки Военно-исторического музея артилерии, инженерных войск и войск связи г.Санкт-Петербурга</t>
  </si>
  <si>
    <t>6.3.</t>
  </si>
  <si>
    <t xml:space="preserve">Организация и проведение XL областной художественной выставки-конкурса</t>
  </si>
  <si>
    <t xml:space="preserve">ОГАУК "ТОХМ"</t>
  </si>
  <si>
    <t xml:space="preserve">Курто Е.В.
Васенькин Н.В.</t>
  </si>
  <si>
    <t>300</t>
  </si>
  <si>
    <t>6.4.</t>
  </si>
  <si>
    <t xml:space="preserve">Организация и проведение областной выставки-конкурса народного художественного творчества "Ремёсла Томского края"</t>
  </si>
  <si>
    <t>6.5.</t>
  </si>
  <si>
    <t xml:space="preserve">Организация и проведение Межрегионального фестиваля "Мир авторских кукол"</t>
  </si>
  <si>
    <t>6.6.</t>
  </si>
  <si>
    <t xml:space="preserve">Организация и проведение VIII Областной выставки-конкурса декоративно-прикладного творчества российских немцев "BASTELN - 2024" </t>
  </si>
  <si>
    <t xml:space="preserve">ОГАУК "ТО РНД"</t>
  </si>
  <si>
    <t xml:space="preserve">Федотова Т.С.
Гейер А.В.</t>
  </si>
  <si>
    <t xml:space="preserve">сняли 50 и передвинули а 2 квартал</t>
  </si>
  <si>
    <t>6.7.</t>
  </si>
  <si>
    <t xml:space="preserve">Организация и проведение VII Областной выставки-конкурса художественной фотографии "Призма", Томск - 2024</t>
  </si>
  <si>
    <t xml:space="preserve">количество созданных экспозиций (ед.)/количество посетителей мероприятия (ед.)</t>
  </si>
  <si>
    <t>1/150</t>
  </si>
  <si>
    <t>6.8.</t>
  </si>
  <si>
    <t xml:space="preserve">Организация и проведение выставки "Посвящение"</t>
  </si>
  <si>
    <t xml:space="preserve">сняли 1,593 т.р. На п.8</t>
  </si>
  <si>
    <t>6.9.</t>
  </si>
  <si>
    <t xml:space="preserve">Организация и проведение выставки "Томск-Луна"</t>
  </si>
  <si>
    <t>7.</t>
  </si>
  <si>
    <t xml:space="preserve">Мероприятия, направленные на поддержку и развитие креативных индустрий в Томской области 
(проведение фестивалей, выставок, конференций, реализация творческих проектов и лабораторий, повышения квалификации и др.)</t>
  </si>
  <si>
    <t>7.1.</t>
  </si>
  <si>
    <t xml:space="preserve">Проведение II Областного фестиваля томского кино "Наш конек"</t>
  </si>
  <si>
    <t xml:space="preserve">изменилось мероприятие</t>
  </si>
  <si>
    <t xml:space="preserve">сняли 52,05</t>
  </si>
  <si>
    <t>7.2.</t>
  </si>
  <si>
    <t xml:space="preserve">Проведение фестиваля уличного кино на сцене Набережной р.Ушайки</t>
  </si>
  <si>
    <t xml:space="preserve">сняли 2300</t>
  </si>
  <si>
    <t>7.3.</t>
  </si>
  <si>
    <t xml:space="preserve">Организация и проведение курсов повышения квалоификации по программе "Интеллектуальные права в креативных индустриях"</t>
  </si>
  <si>
    <t xml:space="preserve">меняем наименование и 1 800,0 тыс. руб. снимаем</t>
  </si>
  <si>
    <t>7.4.</t>
  </si>
  <si>
    <t xml:space="preserve">Организация и проведение IV Молодёжного фестиваля визуальных искусств имени Александра Невского</t>
  </si>
  <si>
    <t>7.5.</t>
  </si>
  <si>
    <t xml:space="preserve">Организация и реализация творческих проектов, направленных на развитие креативных индустрий Томской области </t>
  </si>
  <si>
    <t>8.</t>
  </si>
  <si>
    <t xml:space="preserve">Резерв софинансирования федеральных проектов,  грантов, поддержанных МК РФ, возникающих в течение года (в т.ч. Всероссийский фестиваль народного творчества и др.)</t>
  </si>
  <si>
    <t xml:space="preserve">снимаем 1000,0 на Амикан (п.1.15), 5000 с КП на модель. Библиотеки, увеличиваем на 0,00611</t>
  </si>
  <si>
    <t xml:space="preserve">исключили 943,76609 с КП (музей НКВД)</t>
  </si>
  <si>
    <t xml:space="preserve">сняли 50,0 т. р. на  п. 2.16.</t>
  </si>
  <si>
    <t xml:space="preserve">Добавили 6 361,37901, сняли 386,93264 и 448,5 т.р.</t>
  </si>
  <si>
    <t xml:space="preserve">добавили 100т.р., сняли с КП 5800 т.р., добавляем 15,38</t>
  </si>
  <si>
    <t xml:space="preserve">Добавляем 19,23264 и 1800</t>
  </si>
  <si>
    <t xml:space="preserve">снять 3,65 на п. 3.3, добавляем 1,44 и 29,5532</t>
  </si>
  <si>
    <t xml:space="preserve">снимаем с КП 679,61443</t>
  </si>
  <si>
    <t xml:space="preserve">снимаем с КП 2097,30, сняли 150 на Шумбрат</t>
  </si>
  <si>
    <t xml:space="preserve">сняли на п. 7.6 150,0 т.р.; Добавили 20 т.р. с п. 1.16; Добавили 1,593 т. р. с п. 6.4; Добавили 200 т.р. с п.1.12</t>
  </si>
  <si>
    <t xml:space="preserve">сняли 4 на п.3.3; добавили 30,1 с п. 2.14.</t>
  </si>
  <si>
    <t xml:space="preserve">сняли 315 т.р. на п. 7.7., сняли 199 т.р. на п. 3.8., сняли  1000 т. р. на п. 1.18.; сняли 200 т.р. На п. 1.8.</t>
  </si>
  <si>
    <t xml:space="preserve">добавляем с п. 1.2. +750 т.р.; с п. 1.4. + 250 т.р.; с п. 7.6. + 3.125, с п. 5.7. +233,2</t>
  </si>
  <si>
    <t xml:space="preserve">ИТОГО Календарный план:</t>
  </si>
  <si>
    <t xml:space="preserve">ТОКМ конференция</t>
  </si>
  <si>
    <t>лишнее</t>
  </si>
  <si>
    <t xml:space="preserve">Татары (ТОКМ и ЦТК)</t>
  </si>
  <si>
    <t xml:space="preserve">Музыка с экрана</t>
  </si>
  <si>
    <t xml:space="preserve">250 кол во</t>
  </si>
  <si>
    <t xml:space="preserve">Пушкинский день</t>
  </si>
  <si>
    <t xml:space="preserve">тохм вместо призмы индив - юбилейную</t>
  </si>
  <si>
    <t xml:space="preserve">В КП добавлено</t>
  </si>
  <si>
    <t xml:space="preserve">нет нужной КВР, ставить через ДФ ТО, поэтому пока убираем</t>
  </si>
  <si>
    <t xml:space="preserve">не требуются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</si>
</sst>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8">
    <numFmt numFmtId="160" formatCode="#,##0.0"/>
    <numFmt numFmtId="161" formatCode="0.00000"/>
    <numFmt numFmtId="162" formatCode="#,##0.0000"/>
    <numFmt numFmtId="163" formatCode="#,##0.000"/>
    <numFmt numFmtId="164" formatCode="#,##0.00000"/>
    <numFmt numFmtId="165" formatCode="0.0000"/>
    <numFmt numFmtId="166" formatCode="#,##0.00000000"/>
    <numFmt numFmtId="167" formatCode="0.000"/>
  </numFmts>
  <fonts count="19">
    <font>
      <sz val="10.000000"/>
      <color theme="1"/>
      <name val="Arial Cyr"/>
    </font>
    <font>
      <sz val="11.000000"/>
      <name val="Calibri"/>
    </font>
    <font>
      <sz val="10.000000"/>
      <name val="Arial"/>
    </font>
    <font>
      <sz val="14.000000"/>
      <color theme="1"/>
      <name val="New Century Schoolbook"/>
    </font>
    <font>
      <b/>
      <sz val="14.000000"/>
      <color theme="1"/>
      <name val="New Century Schoolbook"/>
    </font>
    <font>
      <sz val="12.000000"/>
      <color theme="1"/>
      <name val="PT Astra Serif"/>
    </font>
    <font>
      <sz val="14.000000"/>
      <color theme="1"/>
      <name val="PT Astra Serif"/>
    </font>
    <font>
      <b/>
      <sz val="14.000000"/>
      <color theme="1"/>
      <name val="PT Astra Serif"/>
    </font>
    <font>
      <sz val="14.000000"/>
      <name val="PT Astra Serif"/>
    </font>
    <font>
      <b/>
      <sz val="14.000000"/>
      <name val="PT Astra Serif"/>
    </font>
    <font>
      <sz val="14.000000"/>
      <name val="New Century Schoolbook"/>
    </font>
    <font>
      <b/>
      <sz val="14.000000"/>
      <color rgb="FF7030A0"/>
      <name val="PT Astra Serif"/>
    </font>
    <font>
      <sz val="14.000000"/>
      <color rgb="FF0070C0"/>
      <name val="PT Astra Serif"/>
    </font>
    <font>
      <sz val="11.000000"/>
      <color theme="1"/>
      <name val="PT Astra Serif"/>
    </font>
    <font>
      <sz val="14.000000"/>
      <color theme="1"/>
      <name val="Carlito"/>
    </font>
    <font>
      <b/>
      <sz val="12.000000"/>
      <color theme="1"/>
      <name val="New Century Schoolbook"/>
    </font>
    <font>
      <sz val="12.000000"/>
      <color theme="1"/>
      <name val="New Century Schoolbook"/>
    </font>
    <font>
      <b/>
      <sz val="15.000000"/>
      <color theme="1"/>
      <name val="New Century Schoolbook"/>
    </font>
    <font>
      <sz val="14.000000"/>
      <color theme="1"/>
      <name val="Times New Roman"/>
    </font>
  </fonts>
  <fills count="11">
    <fill>
      <patternFill patternType="none"/>
    </fill>
    <fill>
      <patternFill patternType="gray125"/>
    </fill>
    <fill>
      <patternFill patternType="solid">
        <fgColor indexed="65"/>
        <bgColor indexed="26"/>
      </patternFill>
    </fill>
    <fill>
      <patternFill patternType="solid">
        <fgColor rgb="FFDCE6F2"/>
        <bgColor rgb="FFD9D9D9"/>
      </patternFill>
    </fill>
    <fill>
      <patternFill patternType="solid">
        <fgColor indexed="5"/>
        <bgColor indexed="5"/>
      </patternFill>
    </fill>
    <fill>
      <patternFill patternType="solid">
        <fgColor theme="0"/>
        <bgColor theme="0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0"/>
        <bgColor indexed="26"/>
      </patternFill>
    </fill>
    <fill>
      <patternFill patternType="solid">
        <fgColor theme="0"/>
        <bgColor rgb="FFDCE6F2"/>
      </patternFill>
    </fill>
    <fill>
      <patternFill patternType="solid">
        <fgColor theme="0"/>
        <bgColor rgb="FFB9CDE5"/>
      </patternFill>
    </fill>
    <fill>
      <patternFill patternType="solid">
        <fgColor theme="0"/>
        <bgColor rgb="FFC6D9F1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theme="1"/>
      </top>
      <bottom/>
      <diagonal/>
    </border>
    <border>
      <left style="thin">
        <color theme="1"/>
      </left>
      <right style="thin">
        <color auto="1"/>
      </right>
      <top style="thin">
        <color theme="1"/>
      </top>
      <bottom style="thin">
        <color theme="1"/>
      </bottom>
      <diagonal/>
    </border>
    <border>
      <left style="thin">
        <color auto="1"/>
      </left>
      <right style="thin">
        <color auto="1"/>
      </right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theme="1"/>
      </left>
      <right style="thin">
        <color auto="1"/>
      </right>
      <top style="thin">
        <color theme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66">
    <xf fontId="0" fillId="0" borderId="0" numFmtId="0" applyNumberFormat="1" applyFont="1" applyFill="1" applyBorder="1"/>
    <xf fontId="1" fillId="0" borderId="0" numFmtId="0" applyNumberFormat="1" applyFont="1" applyFill="1" applyBorder="1"/>
    <xf fontId="1" fillId="0" borderId="0" numFmtId="0" applyNumberFormat="1" applyFont="1" applyFill="1" applyBorder="1"/>
    <xf fontId="1" fillId="0" borderId="0" numFmtId="0" applyNumberFormat="1" applyFont="1" applyFill="1" applyBorder="1"/>
    <xf fontId="1" fillId="0" borderId="0" numFmtId="0" applyNumberFormat="1" applyFont="1" applyFill="1" applyBorder="1"/>
    <xf fontId="1" fillId="0" borderId="0" numFmtId="0" applyNumberFormat="1" applyFont="1" applyFill="1" applyBorder="1"/>
    <xf fontId="1" fillId="0" borderId="0" numFmtId="0" applyNumberFormat="1" applyFont="1" applyFill="1" applyBorder="1"/>
    <xf fontId="1" fillId="0" borderId="0" numFmtId="0" applyNumberFormat="1" applyFont="1" applyFill="1" applyBorder="1"/>
    <xf fontId="1" fillId="0" borderId="0" numFmtId="0" applyNumberFormat="1" applyFont="1" applyFill="1" applyBorder="1"/>
    <xf fontId="1" fillId="0" borderId="0" numFmtId="0" applyNumberFormat="1" applyFont="1" applyFill="1" applyBorder="1"/>
    <xf fontId="1" fillId="0" borderId="0" numFmtId="0" applyNumberFormat="1" applyFont="1" applyFill="1" applyBorder="1"/>
    <xf fontId="1" fillId="0" borderId="0" numFmtId="0" applyNumberFormat="1" applyFont="1" applyFill="1" applyBorder="1"/>
    <xf fontId="1" fillId="0" borderId="0" numFmtId="0" applyNumberFormat="1" applyFont="1" applyFill="1" applyBorder="1"/>
    <xf fontId="1" fillId="0" borderId="0" numFmtId="0" applyNumberFormat="1" applyFont="1" applyFill="1" applyBorder="1"/>
    <xf fontId="1" fillId="0" borderId="0" numFmtId="0" applyNumberFormat="1" applyFont="1" applyFill="1" applyBorder="1"/>
    <xf fontId="1" fillId="0" borderId="0" numFmtId="0" applyNumberFormat="1" applyFont="1" applyFill="1" applyBorder="1"/>
    <xf fontId="1" fillId="0" borderId="0" numFmtId="0" applyNumberFormat="1" applyFont="1" applyFill="1" applyBorder="1"/>
    <xf fontId="1" fillId="0" borderId="0" numFmtId="0" applyNumberFormat="1" applyFont="1" applyFill="1" applyBorder="1"/>
    <xf fontId="1" fillId="0" borderId="0" numFmtId="0" applyNumberFormat="1" applyFont="1" applyFill="1" applyBorder="1"/>
    <xf fontId="1" fillId="0" borderId="0" numFmtId="0" applyNumberFormat="1" applyFont="1" applyFill="1" applyBorder="1"/>
    <xf fontId="1" fillId="0" borderId="0" numFmtId="0" applyNumberFormat="1" applyFont="1" applyFill="1" applyBorder="1"/>
    <xf fontId="1" fillId="0" borderId="0" numFmtId="0" applyNumberFormat="1" applyFont="1" applyFill="1" applyBorder="1"/>
    <xf fontId="1" fillId="0" borderId="0" numFmtId="0" applyNumberFormat="1" applyFont="1" applyFill="1" applyBorder="1"/>
    <xf fontId="1" fillId="0" borderId="0" numFmtId="0" applyNumberFormat="1" applyFont="1" applyFill="1" applyBorder="1"/>
    <xf fontId="1" fillId="0" borderId="0" numFmtId="0" applyNumberFormat="1" applyFont="1" applyFill="1" applyBorder="1"/>
    <xf fontId="1" fillId="0" borderId="0" numFmtId="0" applyNumberFormat="1" applyFont="1" applyFill="1" applyBorder="1"/>
    <xf fontId="1" fillId="0" borderId="0" numFmtId="0" applyNumberFormat="1" applyFont="1" applyFill="1" applyBorder="1"/>
    <xf fontId="1" fillId="0" borderId="0" numFmtId="0" applyNumberFormat="1" applyFont="1" applyFill="1" applyBorder="1"/>
    <xf fontId="1" fillId="0" borderId="0" numFmtId="0" applyNumberFormat="1" applyFont="1" applyFill="1" applyBorder="1"/>
    <xf fontId="1" fillId="0" borderId="0" numFmtId="0" applyNumberFormat="1" applyFont="1" applyFill="1" applyBorder="1"/>
    <xf fontId="2" fillId="0" borderId="0" numFmtId="0" applyNumberFormat="1" applyFont="1" applyFill="1" applyBorder="1"/>
    <xf fontId="1" fillId="0" borderId="0" numFmtId="0" applyNumberFormat="1" applyFont="1" applyFill="1" applyBorder="1"/>
    <xf fontId="1" fillId="0" borderId="0" numFmtId="0" applyNumberFormat="1" applyFont="1" applyFill="1" applyBorder="1"/>
    <xf fontId="1" fillId="0" borderId="0" numFmtId="0" applyNumberFormat="1" applyFont="1" applyFill="1" applyBorder="1"/>
    <xf fontId="1" fillId="0" borderId="0" numFmtId="0" applyNumberFormat="1" applyFont="1" applyFill="1" applyBorder="1"/>
    <xf fontId="1" fillId="0" borderId="0" numFmtId="0" applyNumberFormat="1" applyFont="1" applyFill="1" applyBorder="1"/>
    <xf fontId="1" fillId="0" borderId="0" numFmtId="0" applyNumberFormat="1" applyFont="1" applyFill="1" applyBorder="1"/>
    <xf fontId="1" fillId="0" borderId="0" numFmtId="0" applyNumberFormat="1" applyFont="1" applyFill="1" applyBorder="1"/>
    <xf fontId="1" fillId="0" borderId="0" numFmtId="0" applyNumberFormat="1" applyFont="1" applyFill="1" applyBorder="1"/>
    <xf fontId="1" fillId="0" borderId="0" numFmtId="0" applyNumberFormat="1" applyFont="1" applyFill="1" applyBorder="1"/>
    <xf fontId="1" fillId="0" borderId="0" numFmtId="0" applyNumberFormat="1" applyFont="1" applyFill="1" applyBorder="1"/>
    <xf fontId="1" fillId="0" borderId="0" numFmtId="0" applyNumberFormat="1" applyFont="1" applyFill="1" applyBorder="1"/>
    <xf fontId="1" fillId="0" borderId="0" numFmtId="0" applyNumberFormat="1" applyFont="1" applyFill="1" applyBorder="1"/>
    <xf fontId="1" fillId="0" borderId="0" numFmtId="0" applyNumberFormat="1" applyFont="1" applyFill="1" applyBorder="1"/>
    <xf fontId="1" fillId="0" borderId="0" numFmtId="0" applyNumberFormat="1" applyFont="1" applyFill="1" applyBorder="1"/>
    <xf fontId="1" fillId="0" borderId="0" numFmtId="0" applyNumberFormat="1" applyFont="1" applyFill="1" applyBorder="1"/>
    <xf fontId="1" fillId="0" borderId="0" numFmtId="0" applyNumberFormat="1" applyFont="1" applyFill="1" applyBorder="1"/>
    <xf fontId="1" fillId="0" borderId="0" numFmtId="0" applyNumberFormat="1" applyFont="1" applyFill="1" applyBorder="1"/>
    <xf fontId="1" fillId="0" borderId="0" numFmtId="0" applyNumberFormat="1" applyFont="1" applyFill="1" applyBorder="1"/>
    <xf fontId="1" fillId="0" borderId="0" numFmtId="0" applyNumberFormat="1" applyFont="1" applyFill="1" applyBorder="1"/>
    <xf fontId="1" fillId="0" borderId="0" numFmtId="0" applyNumberFormat="1" applyFont="1" applyFill="1" applyBorder="1"/>
    <xf fontId="1" fillId="0" borderId="0" numFmtId="0" applyNumberFormat="1" applyFont="1" applyFill="1" applyBorder="1"/>
    <xf fontId="1" fillId="0" borderId="0" numFmtId="0" applyNumberFormat="1" applyFont="1" applyFill="1" applyBorder="1"/>
    <xf fontId="1" fillId="0" borderId="0" numFmtId="0" applyNumberFormat="1" applyFont="1" applyFill="1" applyBorder="1"/>
    <xf fontId="1" fillId="0" borderId="0" numFmtId="0" applyNumberFormat="1" applyFont="1" applyFill="1" applyBorder="1"/>
    <xf fontId="1" fillId="0" borderId="0" numFmtId="0" applyNumberFormat="1" applyFont="1" applyFill="1" applyBorder="1"/>
    <xf fontId="1" fillId="0" borderId="0" numFmtId="0" applyNumberFormat="1" applyFont="1" applyFill="1" applyBorder="1"/>
    <xf fontId="1" fillId="0" borderId="0" numFmtId="0" applyNumberFormat="1" applyFont="1" applyFill="1" applyBorder="1"/>
    <xf fontId="1" fillId="0" borderId="0" numFmtId="0" applyNumberFormat="1" applyFont="1" applyFill="1" applyBorder="1"/>
    <xf fontId="1" fillId="0" borderId="0" numFmtId="0" applyNumberFormat="1" applyFont="1" applyFill="1" applyBorder="1"/>
    <xf fontId="1" fillId="0" borderId="0" numFmtId="0" applyNumberFormat="1" applyFont="1" applyFill="1" applyBorder="1"/>
    <xf fontId="1" fillId="0" borderId="0" numFmtId="0" applyNumberFormat="1" applyFont="1" applyFill="1" applyBorder="1"/>
    <xf fontId="1" fillId="0" borderId="0" numFmtId="0" applyNumberFormat="1" applyFont="1" applyFill="1" applyBorder="1"/>
    <xf fontId="1" fillId="0" borderId="0" numFmtId="0" applyNumberFormat="1" applyFont="1" applyFill="1" applyBorder="1"/>
    <xf fontId="1" fillId="0" borderId="0" numFmtId="0" applyNumberFormat="1" applyFont="1" applyFill="1" applyBorder="1"/>
    <xf fontId="1" fillId="0" borderId="0" numFmtId="0" applyNumberFormat="1" applyFont="1" applyFill="1" applyBorder="1"/>
  </cellStyleXfs>
  <cellXfs count="201">
    <xf fontId="0" fillId="0" borderId="0" numFmtId="0" xfId="0"/>
    <xf fontId="0" fillId="0" borderId="0" numFmtId="0" xfId="0"/>
    <xf fontId="3" fillId="0" borderId="0" numFmtId="0" xfId="0" applyFont="1" applyAlignment="1">
      <alignment horizontal="center"/>
    </xf>
    <xf fontId="3" fillId="0" borderId="0" numFmtId="0" xfId="0" applyFont="1" applyAlignment="1">
      <alignment horizontal="left"/>
    </xf>
    <xf fontId="4" fillId="0" borderId="0" numFmtId="0" xfId="0" applyFont="1" applyAlignment="1">
      <alignment horizontal="center"/>
    </xf>
    <xf fontId="5" fillId="0" borderId="0" numFmtId="0" xfId="0" applyFont="1"/>
    <xf fontId="5" fillId="0" borderId="0" numFmtId="0" xfId="0" applyFont="1" applyAlignment="1">
      <alignment wrapText="1"/>
    </xf>
    <xf fontId="5" fillId="0" borderId="0" numFmtId="160" xfId="0" applyNumberFormat="1" applyFont="1"/>
    <xf fontId="5" fillId="0" borderId="0" numFmtId="2" xfId="0" applyNumberFormat="1" applyFont="1"/>
    <xf fontId="5" fillId="0" borderId="0" numFmtId="161" xfId="0" applyNumberFormat="1" applyFont="1"/>
    <xf fontId="6" fillId="0" borderId="0" numFmtId="0" xfId="0" applyFont="1"/>
    <xf fontId="6" fillId="0" borderId="0" numFmtId="0" xfId="0" applyFont="1" applyAlignment="1">
      <alignment horizontal="center"/>
    </xf>
    <xf fontId="6" fillId="0" borderId="0" numFmtId="0" xfId="0" applyFont="1" applyAlignment="1">
      <alignment horizontal="left"/>
    </xf>
    <xf fontId="6" fillId="0" borderId="0" numFmtId="0" xfId="0" applyFont="1" applyAlignment="1">
      <alignment vertical="center" wrapText="1"/>
    </xf>
    <xf fontId="6" fillId="0" borderId="0" numFmtId="0" xfId="0" applyFont="1" applyAlignment="1">
      <alignment horizontal="left" vertical="center" wrapText="1"/>
    </xf>
    <xf fontId="6" fillId="0" borderId="0" numFmtId="0" xfId="0" applyFont="1" applyAlignment="1">
      <alignment wrapText="1"/>
    </xf>
    <xf fontId="6" fillId="0" borderId="0" numFmtId="160" xfId="0" applyNumberFormat="1" applyFont="1"/>
    <xf fontId="6" fillId="0" borderId="0" numFmtId="2" xfId="0" applyNumberFormat="1" applyFont="1"/>
    <xf fontId="6" fillId="0" borderId="0" numFmtId="161" xfId="0" applyNumberFormat="1" applyFont="1"/>
    <xf fontId="6" fillId="0" borderId="0" numFmtId="0" xfId="0" applyFont="1" applyAlignment="1">
      <alignment horizontal="left" wrapText="1"/>
    </xf>
    <xf fontId="6" fillId="0" borderId="0" numFmtId="0" xfId="0" applyFont="1" applyAlignment="1">
      <alignment horizontal="center" vertical="top" wrapText="1"/>
    </xf>
    <xf fontId="6" fillId="0" borderId="0" numFmtId="0" xfId="0" applyFont="1" applyAlignment="1">
      <alignment horizontal="left" vertical="top" wrapText="1"/>
    </xf>
    <xf fontId="7" fillId="0" borderId="0" numFmtId="0" xfId="0" applyFont="1" applyAlignment="1">
      <alignment horizontal="center" vertical="center" wrapText="1"/>
    </xf>
    <xf fontId="7" fillId="0" borderId="0" numFmtId="0" xfId="0" applyFont="1" applyAlignment="1">
      <alignment horizontal="center"/>
    </xf>
    <xf fontId="7" fillId="0" borderId="1" numFmtId="0" xfId="0" applyFont="1" applyBorder="1" applyAlignment="1">
      <alignment horizontal="center" vertical="center" wrapText="1"/>
    </xf>
    <xf fontId="6" fillId="0" borderId="1" numFmtId="0" xfId="0" applyFont="1" applyBorder="1" applyAlignment="1">
      <alignment horizontal="center" vertical="center" wrapText="1"/>
    </xf>
    <xf fontId="7" fillId="2" borderId="1" numFmtId="0" xfId="0" applyFont="1" applyFill="1" applyBorder="1" applyAlignment="1">
      <alignment horizontal="center" vertical="center" wrapText="1"/>
    </xf>
    <xf fontId="6" fillId="0" borderId="0" numFmtId="14" xfId="0" applyNumberFormat="1" applyFont="1"/>
    <xf fontId="6" fillId="0" borderId="0" numFmtId="14" xfId="0" applyNumberFormat="1" applyFont="1" applyAlignment="1">
      <alignment horizontal="center"/>
    </xf>
    <xf fontId="6" fillId="0" borderId="0" numFmtId="161" xfId="0" applyNumberFormat="1" applyFont="1" applyAlignment="1">
      <alignment horizontal="center"/>
    </xf>
    <xf fontId="7" fillId="0" borderId="1" numFmtId="1" xfId="0" applyNumberFormat="1" applyFont="1" applyBorder="1" applyAlignment="1">
      <alignment horizontal="center" vertical="center" wrapText="1"/>
    </xf>
    <xf fontId="7" fillId="2" borderId="1" numFmtId="1" xfId="0" applyNumberFormat="1" applyFont="1" applyFill="1" applyBorder="1" applyAlignment="1">
      <alignment horizontal="center" vertical="center" wrapText="1"/>
    </xf>
    <xf fontId="6" fillId="0" borderId="0" numFmtId="14" xfId="0" applyNumberFormat="1" applyFont="1" applyAlignment="1">
      <alignment horizontal="left"/>
    </xf>
    <xf fontId="7" fillId="3" borderId="1" numFmtId="0" xfId="0" applyFont="1" applyFill="1" applyBorder="1" applyAlignment="1">
      <alignment horizontal="center" vertical="center" wrapText="1"/>
    </xf>
    <xf fontId="7" fillId="3" borderId="1" numFmtId="0" xfId="0" applyFont="1" applyFill="1" applyBorder="1" applyAlignment="1">
      <alignment vertical="center" wrapText="1"/>
    </xf>
    <xf fontId="6" fillId="0" borderId="1" numFmtId="0" xfId="0" applyFont="1" applyBorder="1" applyAlignment="1">
      <alignment horizontal="left"/>
    </xf>
    <xf fontId="6" fillId="0" borderId="0" numFmtId="0" xfId="0" applyFont="1" applyAlignment="1">
      <alignment vertical="center"/>
    </xf>
    <xf fontId="6" fillId="0" borderId="0" numFmtId="14" xfId="0" applyNumberFormat="1" applyFont="1" applyAlignment="1">
      <alignment vertical="center"/>
    </xf>
    <xf fontId="6" fillId="0" borderId="0" numFmtId="14" xfId="0" applyNumberFormat="1" applyFont="1" applyAlignment="1">
      <alignment horizontal="center" vertical="center"/>
    </xf>
    <xf fontId="6" fillId="0" borderId="0" numFmtId="14" xfId="0" applyNumberFormat="1" applyFont="1" applyAlignment="1">
      <alignment vertical="center" wrapText="1"/>
    </xf>
    <xf fontId="6" fillId="0" borderId="1" numFmtId="2" xfId="0" applyNumberFormat="1" applyFont="1" applyBorder="1" applyAlignment="1">
      <alignment vertical="center"/>
    </xf>
    <xf fontId="6" fillId="0" borderId="1" numFmtId="161" xfId="0" applyNumberFormat="1" applyFont="1" applyBorder="1" applyAlignment="1">
      <alignment vertical="center"/>
    </xf>
    <xf fontId="6" fillId="0" borderId="2" numFmtId="161" xfId="0" applyNumberFormat="1" applyFont="1" applyBorder="1" applyAlignment="1">
      <alignment vertical="center"/>
    </xf>
    <xf fontId="8" fillId="4" borderId="0" numFmtId="0" xfId="0" applyFont="1" applyFill="1" applyAlignment="1">
      <alignment vertical="center"/>
    </xf>
    <xf fontId="8" fillId="5" borderId="1" numFmtId="49" xfId="0" applyNumberFormat="1" applyFont="1" applyFill="1" applyBorder="1" applyAlignment="1">
      <alignment horizontal="center" vertical="center" wrapText="1"/>
    </xf>
    <xf fontId="8" fillId="0" borderId="1" numFmtId="0" xfId="0" applyFont="1" applyBorder="1" applyAlignment="1">
      <alignment vertical="center" wrapText="1"/>
    </xf>
    <xf fontId="8" fillId="0" borderId="1" numFmtId="0" xfId="0" applyFont="1" applyBorder="1" applyAlignment="1">
      <alignment horizontal="center" vertical="center" wrapText="1"/>
    </xf>
    <xf fontId="8" fillId="0" borderId="1" numFmtId="162" xfId="0" applyNumberFormat="1" applyFont="1" applyBorder="1" applyAlignment="1">
      <alignment horizontal="center" vertical="center" wrapText="1"/>
    </xf>
    <xf fontId="8" fillId="0" borderId="1" numFmtId="163" xfId="0" applyNumberFormat="1" applyFont="1" applyBorder="1" applyAlignment="1">
      <alignment horizontal="center" vertical="center" wrapText="1"/>
    </xf>
    <xf fontId="8" fillId="0" borderId="1" numFmtId="3" xfId="0" applyNumberFormat="1" applyFont="1" applyBorder="1" applyAlignment="1">
      <alignment horizontal="center" vertical="center" wrapText="1"/>
    </xf>
    <xf fontId="8" fillId="0" borderId="0" numFmtId="0" xfId="0" applyFont="1" applyAlignment="1">
      <alignment vertical="center" wrapText="1"/>
    </xf>
    <xf fontId="8" fillId="4" borderId="0" numFmtId="0" xfId="0" applyFont="1" applyFill="1" applyAlignment="1">
      <alignment vertical="center" wrapText="1"/>
    </xf>
    <xf fontId="8" fillId="4" borderId="0" numFmtId="160" xfId="0" applyNumberFormat="1" applyFont="1" applyFill="1" applyAlignment="1">
      <alignment vertical="center"/>
    </xf>
    <xf fontId="8" fillId="0" borderId="0" numFmtId="0" xfId="0" applyFont="1" applyAlignment="1">
      <alignment horizontal="center" vertical="center" wrapText="1"/>
    </xf>
    <xf fontId="8" fillId="4" borderId="0" numFmtId="2" xfId="0" applyNumberFormat="1" applyFont="1" applyFill="1" applyAlignment="1">
      <alignment vertical="center"/>
    </xf>
    <xf fontId="8" fillId="0" borderId="1" numFmtId="164" xfId="0" applyNumberFormat="1" applyFont="1" applyBorder="1" applyAlignment="1">
      <alignment horizontal="center" vertical="center" wrapText="1"/>
    </xf>
    <xf fontId="8" fillId="0" borderId="1" numFmtId="164" xfId="0" applyNumberFormat="1" applyFont="1" applyBorder="1" applyAlignment="1">
      <alignment vertical="center"/>
    </xf>
    <xf fontId="8" fillId="0" borderId="2" numFmtId="164" xfId="0" applyNumberFormat="1" applyFont="1" applyBorder="1" applyAlignment="1">
      <alignment vertical="center"/>
    </xf>
    <xf fontId="8" fillId="0" borderId="0" numFmtId="0" xfId="0" applyFont="1" applyAlignment="1">
      <alignment horizontal="left" vertical="center" wrapText="1"/>
    </xf>
    <xf fontId="8" fillId="0" borderId="0" numFmtId="3" xfId="0" applyNumberFormat="1" applyFont="1" applyAlignment="1">
      <alignment vertical="center"/>
    </xf>
    <xf fontId="8" fillId="5" borderId="1" numFmtId="0" xfId="0" applyFont="1" applyFill="1" applyBorder="1" applyAlignment="1">
      <alignment horizontal="center" vertical="center" wrapText="1"/>
    </xf>
    <xf fontId="8" fillId="0" borderId="0" numFmtId="0" xfId="0" applyFont="1" applyAlignment="1">
      <alignment vertical="center"/>
    </xf>
    <xf fontId="8" fillId="4" borderId="1" numFmtId="0" xfId="0" applyFont="1" applyFill="1" applyBorder="1" applyAlignment="1">
      <alignment horizontal="center" vertical="center" wrapText="1"/>
    </xf>
    <xf fontId="8" fillId="4" borderId="0" numFmtId="164" xfId="0" applyNumberFormat="1" applyFont="1" applyFill="1" applyAlignment="1">
      <alignment vertical="center"/>
    </xf>
    <xf fontId="8" fillId="0" borderId="1" numFmtId="1" xfId="0" applyNumberFormat="1" applyFont="1" applyBorder="1" applyAlignment="1">
      <alignment horizontal="center" vertical="center"/>
    </xf>
    <xf fontId="8" fillId="0" borderId="1" numFmtId="1" xfId="0" applyNumberFormat="1" applyFont="1" applyBorder="1" applyAlignment="1">
      <alignment horizontal="center" vertical="center" wrapText="1"/>
    </xf>
    <xf fontId="8" fillId="0" borderId="1" numFmtId="0" xfId="0" applyFont="1" applyBorder="1" applyAlignment="1">
      <alignment horizontal="center" vertical="center"/>
    </xf>
    <xf fontId="8" fillId="0" borderId="1" numFmtId="0" xfId="0" applyFont="1" applyBorder="1" applyAlignment="1">
      <alignment vertical="center"/>
    </xf>
    <xf fontId="8" fillId="0" borderId="1" numFmtId="165" xfId="0" applyNumberFormat="1" applyFont="1" applyBorder="1" applyAlignment="1">
      <alignment horizontal="center" vertical="center"/>
    </xf>
    <xf fontId="8" fillId="0" borderId="1" numFmtId="162" xfId="0" applyNumberFormat="1" applyFont="1" applyBorder="1" applyAlignment="1">
      <alignment horizontal="center" vertical="center"/>
    </xf>
    <xf fontId="8" fillId="6" borderId="1" numFmtId="49" xfId="0" applyNumberFormat="1" applyFont="1" applyFill="1" applyBorder="1" applyAlignment="1">
      <alignment horizontal="center" vertical="center" wrapText="1"/>
    </xf>
    <xf fontId="9" fillId="5" borderId="1" numFmtId="0" xfId="0" applyFont="1" applyFill="1" applyBorder="1" applyAlignment="1">
      <alignment horizontal="right" vertical="center" wrapText="1"/>
    </xf>
    <xf fontId="9" fillId="5" borderId="1" numFmtId="163" xfId="0" applyNumberFormat="1" applyFont="1" applyFill="1" applyBorder="1" applyAlignment="1">
      <alignment horizontal="center" vertical="center" wrapText="1"/>
    </xf>
    <xf fontId="8" fillId="0" borderId="0" numFmtId="160" xfId="0" applyNumberFormat="1" applyFont="1" applyAlignment="1">
      <alignment vertical="center"/>
    </xf>
    <xf fontId="8" fillId="0" borderId="0" numFmtId="2" xfId="0" applyNumberFormat="1" applyFont="1" applyAlignment="1">
      <alignment vertical="center"/>
    </xf>
    <xf fontId="9" fillId="5" borderId="1" numFmtId="49" xfId="0" applyNumberFormat="1" applyFont="1" applyFill="1" applyBorder="1" applyAlignment="1">
      <alignment horizontal="center" vertical="center" wrapText="1"/>
    </xf>
    <xf fontId="9" fillId="5" borderId="1" numFmtId="0" xfId="0" applyFont="1" applyFill="1" applyBorder="1" applyAlignment="1">
      <alignment horizontal="center" vertical="center" wrapText="1"/>
    </xf>
    <xf fontId="8" fillId="0" borderId="1" numFmtId="0" xfId="0" applyFont="1" applyBorder="1" applyAlignment="1">
      <alignment horizontal="left" vertical="center" wrapText="1"/>
    </xf>
    <xf fontId="9" fillId="4" borderId="1" numFmtId="0" xfId="0" applyFont="1" applyFill="1" applyBorder="1" applyAlignment="1">
      <alignment horizontal="center" vertical="center" wrapText="1"/>
    </xf>
    <xf fontId="8" fillId="0" borderId="1" numFmtId="165" xfId="0" applyNumberFormat="1" applyFont="1" applyBorder="1" applyAlignment="1">
      <alignment horizontal="center" vertical="center" wrapText="1"/>
    </xf>
    <xf fontId="10" fillId="0" borderId="0" numFmtId="0" xfId="0" applyFont="1" applyAlignment="1">
      <alignment vertical="center" wrapText="1"/>
    </xf>
    <xf fontId="8" fillId="0" borderId="1" numFmtId="49" xfId="0" applyNumberFormat="1" applyFont="1" applyBorder="1" applyAlignment="1">
      <alignment horizontal="center" vertical="center" wrapText="1"/>
    </xf>
    <xf fontId="8" fillId="7" borderId="1" numFmtId="0" xfId="0" applyFont="1" applyFill="1" applyBorder="1" applyAlignment="1">
      <alignment horizontal="center" vertical="center" wrapText="1"/>
    </xf>
    <xf fontId="9" fillId="0" borderId="1" numFmtId="0" xfId="0" applyFont="1" applyBorder="1" applyAlignment="1">
      <alignment horizontal="center" vertical="center" wrapText="1"/>
    </xf>
    <xf fontId="8" fillId="0" borderId="0" numFmtId="0" xfId="0" applyFont="1" applyAlignment="1">
      <alignment horizontal="center" vertical="center"/>
    </xf>
    <xf fontId="10" fillId="0" borderId="0" numFmtId="0" xfId="0" applyFont="1" applyAlignment="1">
      <alignment horizontal="center" vertical="center" wrapText="1"/>
    </xf>
    <xf fontId="8" fillId="0" borderId="0" numFmtId="160" xfId="0" applyNumberFormat="1" applyFont="1" applyAlignment="1">
      <alignment horizontal="center" vertical="center"/>
    </xf>
    <xf fontId="8" fillId="0" borderId="0" numFmtId="2" xfId="0" applyNumberFormat="1" applyFont="1" applyAlignment="1">
      <alignment horizontal="center" vertical="center"/>
    </xf>
    <xf fontId="8" fillId="0" borderId="1" numFmtId="164" xfId="0" applyNumberFormat="1" applyFont="1" applyBorder="1" applyAlignment="1">
      <alignment horizontal="center" vertical="center"/>
    </xf>
    <xf fontId="8" fillId="0" borderId="2" numFmtId="164" xfId="0" applyNumberFormat="1" applyFont="1" applyBorder="1" applyAlignment="1">
      <alignment horizontal="center" vertical="center"/>
    </xf>
    <xf fontId="8" fillId="0" borderId="0" numFmtId="3" xfId="0" applyNumberFormat="1" applyFont="1" applyAlignment="1">
      <alignment horizontal="center" vertical="center"/>
    </xf>
    <xf fontId="9" fillId="0" borderId="1" numFmtId="1" xfId="0" applyNumberFormat="1" applyFont="1" applyBorder="1" applyAlignment="1">
      <alignment horizontal="center" vertical="center" wrapText="1"/>
    </xf>
    <xf fontId="8" fillId="5" borderId="1" numFmtId="0" xfId="0" applyFont="1" applyFill="1" applyBorder="1" applyAlignment="1">
      <alignment vertical="center" wrapText="1"/>
    </xf>
    <xf fontId="8" fillId="0" borderId="3" numFmtId="0" xfId="0" applyFont="1" applyBorder="1" applyAlignment="1">
      <alignment horizontal="left" vertical="center" wrapText="1"/>
    </xf>
    <xf fontId="8" fillId="0" borderId="3" numFmtId="162" xfId="0" applyNumberFormat="1" applyFont="1" applyBorder="1" applyAlignment="1">
      <alignment horizontal="center" vertical="center" wrapText="1"/>
    </xf>
    <xf fontId="8" fillId="5" borderId="1" numFmtId="3" xfId="0" applyNumberFormat="1" applyFont="1" applyFill="1" applyBorder="1" applyAlignment="1">
      <alignment horizontal="center" vertical="center" wrapText="1"/>
    </xf>
    <xf fontId="8" fillId="0" borderId="0" numFmtId="3" xfId="0" applyNumberFormat="1" applyFont="1" applyAlignment="1">
      <alignment vertical="center" wrapText="1"/>
    </xf>
    <xf fontId="8" fillId="0" borderId="4" numFmtId="0" xfId="0" applyFont="1" applyBorder="1" applyAlignment="1">
      <alignment vertical="center" wrapText="1"/>
    </xf>
    <xf fontId="8" fillId="0" borderId="5" numFmtId="0" xfId="0" applyFont="1" applyBorder="1" applyAlignment="1">
      <alignment vertical="center" wrapText="1"/>
    </xf>
    <xf fontId="8" fillId="5" borderId="1" numFmtId="1" xfId="0" applyNumberFormat="1" applyFont="1" applyFill="1" applyBorder="1" applyAlignment="1">
      <alignment horizontal="center" vertical="center" wrapText="1"/>
    </xf>
    <xf fontId="8" fillId="0" borderId="1" numFmtId="166" xfId="0" applyNumberFormat="1" applyFont="1" applyBorder="1" applyAlignment="1">
      <alignment horizontal="center" vertical="center" wrapText="1"/>
    </xf>
    <xf fontId="8" fillId="0" borderId="2" numFmtId="0" xfId="0" applyFont="1" applyBorder="1" applyAlignment="1">
      <alignment horizontal="center" vertical="center" wrapText="1"/>
    </xf>
    <xf fontId="9" fillId="8" borderId="1" numFmtId="0" xfId="0" applyFont="1" applyFill="1" applyBorder="1" applyAlignment="1">
      <alignment horizontal="right" vertical="center" wrapText="1"/>
    </xf>
    <xf fontId="9" fillId="8" borderId="1" numFmtId="163" xfId="0" applyNumberFormat="1" applyFont="1" applyFill="1" applyBorder="1" applyAlignment="1">
      <alignment horizontal="center" vertical="center" wrapText="1"/>
    </xf>
    <xf fontId="8" fillId="8" borderId="1" numFmtId="0" xfId="0" applyFont="1" applyFill="1" applyBorder="1" applyAlignment="1">
      <alignment horizontal="center" vertical="center" wrapText="1"/>
    </xf>
    <xf fontId="8" fillId="0" borderId="1" numFmtId="17" xfId="0" applyNumberFormat="1" applyFont="1" applyBorder="1" applyAlignment="1">
      <alignment horizontal="center" vertical="center" wrapText="1"/>
    </xf>
    <xf fontId="8" fillId="0" borderId="1" numFmtId="161" xfId="0" applyNumberFormat="1" applyFont="1" applyBorder="1" applyAlignment="1">
      <alignment horizontal="center" vertical="center" wrapText="1"/>
    </xf>
    <xf fontId="8" fillId="0" borderId="3" numFmtId="0" xfId="0" applyFont="1" applyBorder="1" applyAlignment="1">
      <alignment horizontal="center" vertical="center" wrapText="1"/>
    </xf>
    <xf fontId="8" fillId="0" borderId="6" numFmtId="0" xfId="0" applyFont="1" applyBorder="1" applyAlignment="1">
      <alignment horizontal="center" vertical="center"/>
    </xf>
    <xf fontId="8" fillId="0" borderId="6" numFmtId="0" xfId="0" applyFont="1" applyBorder="1" applyAlignment="1">
      <alignment horizontal="center" vertical="center" wrapText="1"/>
    </xf>
    <xf fontId="8" fillId="0" borderId="7" numFmtId="0" xfId="0" applyFont="1" applyBorder="1" applyAlignment="1">
      <alignment horizontal="center" vertical="center" wrapText="1"/>
    </xf>
    <xf fontId="8" fillId="0" borderId="4" numFmtId="0" xfId="0" applyFont="1" applyBorder="1" applyAlignment="1">
      <alignment vertical="center"/>
    </xf>
    <xf fontId="8" fillId="0" borderId="8" numFmtId="0" xfId="0" applyFont="1" applyBorder="1" applyAlignment="1">
      <alignment horizontal="center" vertical="center" wrapText="1"/>
    </xf>
    <xf fontId="8" fillId="0" borderId="9" numFmtId="0" xfId="0" applyFont="1" applyBorder="1" applyAlignment="1">
      <alignment horizontal="center" vertical="center" wrapText="1"/>
    </xf>
    <xf fontId="8" fillId="0" borderId="9" numFmtId="162" xfId="0" applyNumberFormat="1" applyFont="1" applyBorder="1" applyAlignment="1">
      <alignment horizontal="center" vertical="center"/>
    </xf>
    <xf fontId="8" fillId="0" borderId="9" numFmtId="165" xfId="0" applyNumberFormat="1" applyFont="1" applyBorder="1" applyAlignment="1">
      <alignment horizontal="center" vertical="center"/>
    </xf>
    <xf fontId="8" fillId="0" borderId="9" numFmtId="162" xfId="0" applyNumberFormat="1" applyFont="1" applyBorder="1" applyAlignment="1">
      <alignment horizontal="center" vertical="center" wrapText="1"/>
    </xf>
    <xf fontId="8" fillId="0" borderId="9" numFmtId="1" xfId="0" applyNumberFormat="1" applyFont="1" applyBorder="1" applyAlignment="1">
      <alignment horizontal="center" vertical="center" wrapText="1"/>
    </xf>
    <xf fontId="8" fillId="0" borderId="10" numFmtId="0" xfId="0" applyFont="1" applyBorder="1" applyAlignment="1">
      <alignment horizontal="center" vertical="center"/>
    </xf>
    <xf fontId="8" fillId="0" borderId="10" numFmtId="0" xfId="0" applyFont="1" applyBorder="1" applyAlignment="1">
      <alignment horizontal="center" vertical="center" wrapText="1"/>
    </xf>
    <xf fontId="8" fillId="0" borderId="10" numFmtId="160" xfId="0" applyNumberFormat="1" applyFont="1" applyBorder="1" applyAlignment="1">
      <alignment horizontal="center" vertical="center"/>
    </xf>
    <xf fontId="8" fillId="0" borderId="10" numFmtId="2" xfId="0" applyNumberFormat="1" applyFont="1" applyBorder="1" applyAlignment="1">
      <alignment horizontal="center" vertical="center"/>
    </xf>
    <xf fontId="8" fillId="0" borderId="9" numFmtId="164" xfId="0" applyNumberFormat="1" applyFont="1" applyBorder="1" applyAlignment="1">
      <alignment horizontal="center" vertical="center"/>
    </xf>
    <xf fontId="8" fillId="0" borderId="11" numFmtId="164" xfId="0" applyNumberFormat="1" applyFont="1" applyBorder="1" applyAlignment="1">
      <alignment horizontal="center" vertical="center"/>
    </xf>
    <xf fontId="8" fillId="0" borderId="4" numFmtId="0" xfId="0" applyFont="1" applyBorder="1" applyAlignment="1">
      <alignment horizontal="center" vertical="center"/>
    </xf>
    <xf fontId="8" fillId="0" borderId="6" numFmtId="162" xfId="0" applyNumberFormat="1" applyFont="1" applyBorder="1" applyAlignment="1">
      <alignment horizontal="center" vertical="center"/>
    </xf>
    <xf fontId="8" fillId="0" borderId="6" numFmtId="165" xfId="0" applyNumberFormat="1" applyFont="1" applyBorder="1" applyAlignment="1">
      <alignment horizontal="center" vertical="center"/>
    </xf>
    <xf fontId="8" fillId="0" borderId="6" numFmtId="162" xfId="0" applyNumberFormat="1" applyFont="1" applyBorder="1" applyAlignment="1">
      <alignment horizontal="center" vertical="center" wrapText="1"/>
    </xf>
    <xf fontId="8" fillId="0" borderId="6" numFmtId="1" xfId="0" applyNumberFormat="1" applyFont="1" applyBorder="1" applyAlignment="1">
      <alignment horizontal="center" vertical="center" wrapText="1"/>
    </xf>
    <xf fontId="8" fillId="0" borderId="6" numFmtId="164" xfId="0" applyNumberFormat="1" applyFont="1" applyBorder="1" applyAlignment="1">
      <alignment vertical="center"/>
    </xf>
    <xf fontId="8" fillId="0" borderId="12" numFmtId="164" xfId="0" applyNumberFormat="1" applyFont="1" applyBorder="1" applyAlignment="1">
      <alignment vertical="center"/>
    </xf>
    <xf fontId="8" fillId="5" borderId="1" numFmtId="0" xfId="0" applyFont="1" applyFill="1" applyBorder="1" applyAlignment="1">
      <alignment horizontal="left" vertical="center" wrapText="1"/>
    </xf>
    <xf fontId="8" fillId="0" borderId="6" numFmtId="0" xfId="0" applyFont="1" applyBorder="1" applyAlignment="1">
      <alignment horizontal="left" vertical="center" wrapText="1"/>
    </xf>
    <xf fontId="8" fillId="0" borderId="1" numFmtId="3" xfId="0" applyNumberFormat="1" applyFont="1" applyBorder="1" applyAlignment="1">
      <alignment horizontal="center" vertical="center"/>
    </xf>
    <xf fontId="8" fillId="8" borderId="4" numFmtId="0" xfId="0" applyFont="1" applyFill="1" applyBorder="1" applyAlignment="1">
      <alignment horizontal="center" vertical="center" wrapText="1"/>
    </xf>
    <xf fontId="8" fillId="8" borderId="2" numFmtId="0" xfId="0" applyFont="1" applyFill="1" applyBorder="1" applyAlignment="1">
      <alignment horizontal="center" vertical="center" wrapText="1"/>
    </xf>
    <xf fontId="9" fillId="5" borderId="4" numFmtId="0" xfId="0" applyFont="1" applyFill="1" applyBorder="1" applyAlignment="1">
      <alignment horizontal="center" vertical="center" wrapText="1"/>
    </xf>
    <xf fontId="9" fillId="5" borderId="13" numFmtId="0" xfId="0" applyFont="1" applyFill="1" applyBorder="1" applyAlignment="1">
      <alignment horizontal="center" vertical="center" wrapText="1"/>
    </xf>
    <xf fontId="9" fillId="5" borderId="2" numFmtId="0" xfId="0" applyFont="1" applyFill="1" applyBorder="1" applyAlignment="1">
      <alignment horizontal="center" vertical="center" wrapText="1"/>
    </xf>
    <xf fontId="8" fillId="0" borderId="1" numFmtId="16" xfId="0" applyNumberFormat="1" applyFont="1" applyBorder="1" applyAlignment="1">
      <alignment horizontal="center" vertical="center"/>
    </xf>
    <xf fontId="9" fillId="8" borderId="1" numFmtId="167" xfId="0" applyNumberFormat="1" applyFont="1" applyFill="1" applyBorder="1" applyAlignment="1">
      <alignment horizontal="center" vertical="center" wrapText="1"/>
    </xf>
    <xf fontId="6" fillId="0" borderId="1" numFmtId="0" xfId="0" applyFont="1" applyBorder="1" applyAlignment="1">
      <alignment vertical="center" wrapText="1"/>
    </xf>
    <xf fontId="9" fillId="8" borderId="4" numFmtId="0" xfId="0" applyFont="1" applyFill="1" applyBorder="1" applyAlignment="1">
      <alignment horizontal="center" vertical="center" wrapText="1"/>
    </xf>
    <xf fontId="9" fillId="8" borderId="2" numFmtId="0" xfId="0" applyFont="1" applyFill="1" applyBorder="1" applyAlignment="1">
      <alignment horizontal="center" vertical="center" wrapText="1"/>
    </xf>
    <xf fontId="9" fillId="5" borderId="14" numFmtId="0" xfId="0" applyFont="1" applyFill="1" applyBorder="1" applyAlignment="1">
      <alignment horizontal="center" vertical="center" wrapText="1"/>
    </xf>
    <xf fontId="9" fillId="0" borderId="4" numFmtId="0" xfId="0" applyFont="1" applyBorder="1" applyAlignment="1">
      <alignment horizontal="center" vertical="center" wrapText="1"/>
    </xf>
    <xf fontId="8" fillId="0" borderId="15" numFmtId="0" xfId="0" applyFont="1" applyBorder="1" applyAlignment="1">
      <alignment horizontal="center" vertical="center" wrapText="1"/>
    </xf>
    <xf fontId="8" fillId="0" borderId="0" numFmtId="0" xfId="0" applyFont="1" applyAlignment="1">
      <alignment vertical="top"/>
    </xf>
    <xf fontId="7" fillId="0" borderId="1" numFmtId="49" xfId="0" applyNumberFormat="1" applyFont="1" applyBorder="1" applyAlignment="1">
      <alignment horizontal="center" vertical="center" wrapText="1"/>
    </xf>
    <xf fontId="7" fillId="8" borderId="1" numFmtId="0" xfId="0" applyFont="1" applyFill="1" applyBorder="1" applyAlignment="1">
      <alignment horizontal="right" vertical="center" wrapText="1"/>
    </xf>
    <xf fontId="7" fillId="8" borderId="1" numFmtId="163" xfId="0" applyNumberFormat="1" applyFont="1" applyFill="1" applyBorder="1" applyAlignment="1">
      <alignment horizontal="center" vertical="center" wrapText="1"/>
    </xf>
    <xf fontId="6" fillId="8" borderId="1" numFmtId="0" xfId="0" applyFont="1" applyFill="1" applyBorder="1" applyAlignment="1">
      <alignment horizontal="center" vertical="center" wrapText="1"/>
    </xf>
    <xf fontId="6" fillId="8" borderId="1" numFmtId="49" xfId="0" applyNumberFormat="1" applyFont="1" applyFill="1" applyBorder="1" applyAlignment="1">
      <alignment horizontal="center" vertical="center"/>
    </xf>
    <xf fontId="6" fillId="0" borderId="0" numFmtId="160" xfId="0" applyNumberFormat="1" applyFont="1" applyAlignment="1">
      <alignment vertical="center"/>
    </xf>
    <xf fontId="6" fillId="0" borderId="0" numFmtId="0" xfId="0" applyFont="1" applyAlignment="1">
      <alignment horizontal="center" vertical="center" wrapText="1"/>
    </xf>
    <xf fontId="6" fillId="0" borderId="0" numFmtId="2" xfId="0" applyNumberFormat="1" applyFont="1" applyAlignment="1">
      <alignment vertical="center"/>
    </xf>
    <xf fontId="6" fillId="0" borderId="1" numFmtId="164" xfId="0" applyNumberFormat="1" applyFont="1" applyBorder="1" applyAlignment="1">
      <alignment vertical="center"/>
    </xf>
    <xf fontId="6" fillId="0" borderId="16" numFmtId="164" xfId="0" applyNumberFormat="1" applyFont="1" applyBorder="1" applyAlignment="1">
      <alignment vertical="center"/>
    </xf>
    <xf fontId="6" fillId="0" borderId="0" numFmtId="3" xfId="0" applyNumberFormat="1" applyFont="1" applyAlignment="1">
      <alignment vertical="center"/>
    </xf>
    <xf fontId="11" fillId="5" borderId="1" numFmtId="49" xfId="0" applyNumberFormat="1" applyFont="1" applyFill="1" applyBorder="1" applyAlignment="1">
      <alignment horizontal="center" vertical="center" wrapText="1"/>
    </xf>
    <xf fontId="8" fillId="5" borderId="1" numFmtId="163" xfId="0" applyNumberFormat="1" applyFont="1" applyFill="1" applyBorder="1" applyAlignment="1">
      <alignment horizontal="center" vertical="center" wrapText="1"/>
    </xf>
    <xf fontId="12" fillId="5" borderId="1" numFmtId="0" xfId="0" applyFont="1" applyFill="1" applyBorder="1" applyAlignment="1">
      <alignment horizontal="center" vertical="center" wrapText="1"/>
    </xf>
    <xf fontId="13" fillId="0" borderId="0" numFmtId="0" xfId="0" applyFont="1" applyAlignment="1">
      <alignment vertical="center" wrapText="1"/>
    </xf>
    <xf fontId="12" fillId="0" borderId="1" numFmtId="164" xfId="0" applyNumberFormat="1" applyFont="1" applyBorder="1" applyAlignment="1">
      <alignment horizontal="center" vertical="center" wrapText="1"/>
    </xf>
    <xf fontId="6" fillId="0" borderId="6" numFmtId="164" xfId="0" applyNumberFormat="1" applyFont="1" applyBorder="1" applyAlignment="1">
      <alignment vertical="center"/>
    </xf>
    <xf fontId="6" fillId="0" borderId="1" numFmtId="0" xfId="0" applyFont="1" applyBorder="1" applyAlignment="1">
      <alignment horizontal="center"/>
    </xf>
    <xf fontId="7" fillId="9" borderId="1" numFmtId="0" xfId="0" applyFont="1" applyFill="1" applyBorder="1" applyAlignment="1">
      <alignment horizontal="right" vertical="center" wrapText="1"/>
    </xf>
    <xf fontId="7" fillId="0" borderId="1" numFmtId="163" xfId="0" applyNumberFormat="1" applyFont="1" applyBorder="1" applyAlignment="1">
      <alignment horizontal="center" vertical="center" wrapText="1"/>
    </xf>
    <xf fontId="6" fillId="10" borderId="1" numFmtId="0" xfId="0" applyFont="1" applyFill="1" applyBorder="1" applyAlignment="1">
      <alignment horizontal="center" vertical="center" wrapText="1"/>
    </xf>
    <xf fontId="7" fillId="10" borderId="1" numFmtId="49" xfId="0" applyNumberFormat="1" applyFont="1" applyFill="1" applyBorder="1" applyAlignment="1">
      <alignment horizontal="center" vertical="center" wrapText="1"/>
    </xf>
    <xf fontId="7" fillId="4" borderId="0" numFmtId="0" xfId="0" applyFont="1" applyFill="1"/>
    <xf fontId="7" fillId="4" borderId="0" numFmtId="160" xfId="0" applyNumberFormat="1" applyFont="1" applyFill="1"/>
    <xf fontId="7" fillId="0" borderId="1" numFmtId="164" xfId="0" applyNumberFormat="1" applyFont="1" applyBorder="1"/>
    <xf fontId="14" fillId="0" borderId="0" numFmtId="0" xfId="0" applyFont="1" applyAlignment="1">
      <alignment horizontal="left"/>
    </xf>
    <xf fontId="14" fillId="0" borderId="0" numFmtId="0" xfId="0" applyFont="1" applyAlignment="1">
      <alignment horizontal="center"/>
    </xf>
    <xf fontId="4" fillId="0" borderId="0" numFmtId="4" xfId="0" applyNumberFormat="1" applyFont="1" applyAlignment="1">
      <alignment horizontal="center"/>
    </xf>
    <xf fontId="3" fillId="0" borderId="0" numFmtId="163" xfId="0" applyNumberFormat="1" applyFont="1" applyAlignment="1">
      <alignment horizontal="center"/>
    </xf>
    <xf fontId="4" fillId="0" borderId="0" numFmtId="163" xfId="0" applyNumberFormat="1" applyFont="1" applyAlignment="1">
      <alignment horizontal="center"/>
    </xf>
    <xf fontId="4" fillId="0" borderId="0" numFmtId="4" xfId="0" applyNumberFormat="1" applyFont="1" applyAlignment="1">
      <alignment horizontal="left"/>
    </xf>
    <xf fontId="14" fillId="0" borderId="0" numFmtId="49" xfId="0" applyNumberFormat="1" applyFont="1" applyAlignment="1" applyProtection="1">
      <alignment horizontal="left" vertical="center" wrapText="1"/>
    </xf>
    <xf fontId="15" fillId="0" borderId="0" numFmtId="4" xfId="0" applyNumberFormat="1" applyFont="1" applyAlignment="1" applyProtection="1">
      <alignment horizontal="right" vertical="center" wrapText="1"/>
    </xf>
    <xf fontId="3" fillId="0" borderId="0" numFmtId="0" xfId="0" applyFont="1"/>
    <xf fontId="3" fillId="0" borderId="0" numFmtId="167" xfId="0" applyNumberFormat="1" applyFont="1" applyAlignment="1">
      <alignment horizontal="center" vertical="center"/>
    </xf>
    <xf fontId="4" fillId="0" borderId="0" numFmtId="3" xfId="0" applyNumberFormat="1" applyFont="1" applyAlignment="1">
      <alignment horizontal="left"/>
    </xf>
    <xf fontId="16" fillId="0" borderId="0" numFmtId="0" xfId="0" applyFont="1"/>
    <xf fontId="7" fillId="4" borderId="0" numFmtId="2" xfId="0" applyNumberFormat="1" applyFont="1" applyFill="1"/>
    <xf fontId="15" fillId="0" borderId="0" numFmtId="49" xfId="0" applyNumberFormat="1" applyFont="1" applyAlignment="1" applyProtection="1">
      <alignment horizontal="left" vertical="center" wrapText="1"/>
    </xf>
    <xf fontId="3" fillId="0" borderId="0" numFmtId="0" xfId="0" applyFont="1" applyAlignment="1">
      <alignment horizontal="center" vertical="center" wrapText="1"/>
    </xf>
    <xf fontId="3" fillId="0" borderId="0" numFmtId="163" xfId="0" applyNumberFormat="1" applyFont="1" applyAlignment="1">
      <alignment horizontal="center" vertical="center"/>
    </xf>
    <xf fontId="3" fillId="0" borderId="0" numFmtId="163" xfId="0" applyNumberFormat="1" applyFont="1" applyAlignment="1">
      <alignment horizontal="left"/>
    </xf>
    <xf fontId="3" fillId="0" borderId="0" numFmtId="1" xfId="0" applyNumberFormat="1" applyFont="1" applyAlignment="1">
      <alignment horizontal="left"/>
    </xf>
    <xf fontId="17" fillId="0" borderId="0" numFmtId="0" xfId="0" applyFont="1" applyAlignment="1">
      <alignment horizontal="right"/>
    </xf>
    <xf fontId="3" fillId="0" borderId="0" numFmtId="4" xfId="0" applyNumberFormat="1" applyFont="1" applyAlignment="1">
      <alignment horizontal="right"/>
    </xf>
    <xf fontId="3" fillId="0" borderId="0" numFmtId="0" xfId="0" applyFont="1" applyAlignment="1">
      <alignment vertical="center" wrapText="1"/>
    </xf>
    <xf fontId="3" fillId="0" borderId="0" numFmtId="163" xfId="0" applyNumberFormat="1" applyFont="1" applyAlignment="1">
      <alignment horizontal="center" vertical="center" wrapText="1"/>
    </xf>
    <xf fontId="4" fillId="0" borderId="0" numFmtId="163" xfId="0" applyNumberFormat="1" applyFont="1" applyAlignment="1">
      <alignment horizontal="center" vertical="center" wrapText="1"/>
    </xf>
    <xf fontId="3" fillId="0" borderId="0" numFmtId="3" xfId="0" applyNumberFormat="1" applyFont="1" applyAlignment="1">
      <alignment horizontal="center" vertical="center" wrapText="1"/>
    </xf>
    <xf fontId="3" fillId="0" borderId="0" numFmtId="49" xfId="0" applyNumberFormat="1" applyFont="1" applyAlignment="1">
      <alignment horizontal="center" vertical="center"/>
    </xf>
    <xf fontId="3" fillId="0" borderId="0" numFmtId="1" xfId="0" applyNumberFormat="1" applyFont="1" applyAlignment="1">
      <alignment horizontal="center" vertical="center" wrapText="1"/>
    </xf>
    <xf fontId="18" fillId="0" borderId="0" numFmtId="0" xfId="0" applyFont="1" applyAlignment="1">
      <alignment horizontal="center" vertical="center" wrapText="1"/>
    </xf>
    <xf fontId="6" fillId="0" borderId="0" numFmtId="1" xfId="0" applyNumberFormat="1" applyFont="1" applyAlignment="1">
      <alignment horizontal="center" vertical="center" wrapText="1"/>
    </xf>
  </cellXfs>
  <cellStyles count="66">
    <cellStyle name="Обычный" xfId="0" builtinId="0"/>
    <cellStyle name="Обычный 2" xfId="1"/>
    <cellStyle name="Обычный 2 2" xfId="2"/>
    <cellStyle name="Обычный 2 2 2" xfId="3"/>
    <cellStyle name="Обычный 2 2 2 2" xfId="4"/>
    <cellStyle name="Обычный 2 2 2 2 2" xfId="5"/>
    <cellStyle name="Обычный 2 2 2 3" xfId="6"/>
    <cellStyle name="Обычный 2 2 3" xfId="7"/>
    <cellStyle name="Обычный 2 2 3 2" xfId="8"/>
    <cellStyle name="Обычный 2 2 3 2 2" xfId="9"/>
    <cellStyle name="Обычный 2 2 3 3" xfId="10"/>
    <cellStyle name="Обычный 2 2 4" xfId="11"/>
    <cellStyle name="Обычный 2 2 4 2" xfId="12"/>
    <cellStyle name="Обычный 2 2 4 2 2" xfId="13"/>
    <cellStyle name="Обычный 2 2 4 3" xfId="14"/>
    <cellStyle name="Обычный 2 2 5" xfId="15"/>
    <cellStyle name="Обычный 2 2 5 2" xfId="16"/>
    <cellStyle name="Обычный 2 2 6" xfId="17"/>
    <cellStyle name="Обычный 2 3" xfId="18"/>
    <cellStyle name="Обычный 2 3 2" xfId="19"/>
    <cellStyle name="Обычный 2 3 2 2" xfId="20"/>
    <cellStyle name="Обычный 2 3 3" xfId="21"/>
    <cellStyle name="Обычный 2 4" xfId="22"/>
    <cellStyle name="Обычный 2 4 2" xfId="23"/>
    <cellStyle name="Обычный 2 4 2 2" xfId="24"/>
    <cellStyle name="Обычный 2 4 3" xfId="25"/>
    <cellStyle name="Обычный 2 5" xfId="26"/>
    <cellStyle name="Обычный 2 5 2" xfId="27"/>
    <cellStyle name="Обычный 2 5 2 2" xfId="28"/>
    <cellStyle name="Обычный 2 5 3" xfId="29"/>
    <cellStyle name="Обычный 2 6" xfId="30"/>
    <cellStyle name="Обычный 2 7" xfId="31"/>
    <cellStyle name="Обычный 2 7 2" xfId="32"/>
    <cellStyle name="Обычный 2 8" xfId="33"/>
    <cellStyle name="Обычный 3" xfId="34"/>
    <cellStyle name="Обычный 3 2" xfId="35"/>
    <cellStyle name="Обычный 3 2 2" xfId="36"/>
    <cellStyle name="Обычный 3 2 2 2" xfId="37"/>
    <cellStyle name="Обычный 3 2 2 2 2" xfId="38"/>
    <cellStyle name="Обычный 3 2 2 3" xfId="39"/>
    <cellStyle name="Обычный 3 2 3" xfId="40"/>
    <cellStyle name="Обычный 3 2 3 2" xfId="41"/>
    <cellStyle name="Обычный 3 2 3 2 2" xfId="42"/>
    <cellStyle name="Обычный 3 2 3 3" xfId="43"/>
    <cellStyle name="Обычный 3 2 4" xfId="44"/>
    <cellStyle name="Обычный 3 2 4 2" xfId="45"/>
    <cellStyle name="Обычный 3 2 4 2 2" xfId="46"/>
    <cellStyle name="Обычный 3 2 4 3" xfId="47"/>
    <cellStyle name="Обычный 3 2 5" xfId="48"/>
    <cellStyle name="Обычный 3 2 5 2" xfId="49"/>
    <cellStyle name="Обычный 3 2 6" xfId="50"/>
    <cellStyle name="Обычный 3 3" xfId="51"/>
    <cellStyle name="Обычный 3 3 2" xfId="52"/>
    <cellStyle name="Обычный 3 3 2 2" xfId="53"/>
    <cellStyle name="Обычный 3 3 3" xfId="54"/>
    <cellStyle name="Обычный 3 4" xfId="55"/>
    <cellStyle name="Обычный 3 4 2" xfId="56"/>
    <cellStyle name="Обычный 3 4 2 2" xfId="57"/>
    <cellStyle name="Обычный 3 4 3" xfId="58"/>
    <cellStyle name="Обычный 3 5" xfId="59"/>
    <cellStyle name="Обычный 3 5 2" xfId="60"/>
    <cellStyle name="Обычный 3 5 2 2" xfId="61"/>
    <cellStyle name="Обычный 3 5 3" xfId="62"/>
    <cellStyle name="Обычный 3 6" xfId="63"/>
    <cellStyle name="Обычный 3 6 2" xfId="64"/>
    <cellStyle name="Обычный 3 7" xfId="6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5" Type="http://schemas.openxmlformats.org/officeDocument/2006/relationships/styles" Target="styles.xml"/><Relationship  Id="rId4" Type="http://schemas.openxmlformats.org/officeDocument/2006/relationships/sharedStrings" Target="sharedStrings.xml"/><Relationship  Id="rId3" Type="http://schemas.openxmlformats.org/officeDocument/2006/relationships/theme" Target="theme/theme1.xml"/><Relationship  Id="rId2" Type="http://schemas.openxmlformats.org/officeDocument/2006/relationships/worksheet" Target="worksheets/sheet1.xml"/><Relationship  Id="rId1" Type="http://schemas.openxmlformats.org/officeDocument/2006/relationships/externalLink" Target="externalLinks/externalLink1.xml"/></Relationships>
</file>

<file path=xl/externalLinks/_rels/externalLink1.xml.rels><?xml version="1.0" encoding="UTF-8" standalone="yes"?><Relationships xmlns="http://schemas.openxmlformats.org/package/2006/relationships"><Relationship  Id="rId1" Type="http://schemas.openxmlformats.org/officeDocument/2006/relationships/externalLinkPath" Target="file:///C:/&#1050;&#1040;&#1051;&#1045;&#1053;&#1044;&#1040;&#1056;&#1053;&#1067;&#1049;%20&#1055;&#1051;&#1040;&#1053;%20&#1052;&#1045;&#1056;&#1054;&#1055;&#1056;&#1048;&#1071;&#1058;&#1048;&#1049;/&#1050;&#1055;%20&#1085;&#1072;%202022/13%20&#1050;&#1055;_02.09.2022/&#1088;&#1072;&#1089;&#1087;&#1086;&#1088;&#1103;&#1078;&#1077;&#1085;&#1080;&#1077;/&#1055;&#1088;&#1080;&#1083;&#1086;&#1078;&#1077;&#1085;&#1080;&#1077;%20&#1050;&#1072;&#1083;&#1077;&#1085;&#1076;&#1072;&#1088;&#1085;&#1099;&#1081;%20&#1087;&#1083;&#1072;&#1085;_02.09.2022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01.2022"/>
    </sheetNames>
    <sheetDataSet>
      <sheetData sheetId="0">
        <row r="69">
          <cell r="K69">
            <v>665.05399999999997</v>
          </cell>
        </row>
        <row r="90">
          <cell r="K90">
            <v>378.3</v>
          </cell>
        </row>
      </sheetData>
    </sheetDataSet>
  </externalBook>
</externalLink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1" summaryRight="1" showOutlineSymbols="1"/>
    <pageSetUpPr autoPageBreaks="1" fitToPage="1"/>
  </sheetPr>
  <sheetViews>
    <sheetView zoomScale="50" workbookViewId="0">
      <pane xSplit="20" ySplit="7" topLeftCell="U8" activePane="bottomRight" state="frozen"/>
      <selection activeCell="K21" activeCellId="0" sqref="K21"/>
    </sheetView>
  </sheetViews>
  <sheetFormatPr defaultColWidth="9.140625" defaultRowHeight="12.75"/>
  <cols>
    <col customWidth="1" min="1" max="1" style="2" width="9.7109375"/>
    <col customWidth="1" min="2" max="2" style="3" width="72.140625"/>
    <col customWidth="1" hidden="1" min="3" max="4" style="2" width="17.140625"/>
    <col customWidth="1" min="5" max="5" style="2" width="33.140625"/>
    <col customWidth="1" min="6" max="6" style="2" width="29"/>
    <col customWidth="1" min="7" max="7" style="2" width="21.7109375"/>
    <col customWidth="1" min="8" max="8" style="2" width="20.7109375"/>
    <col customWidth="1" min="9" max="9" style="2" width="25.85546875"/>
    <col customWidth="1" min="10" max="10" style="2" width="20.42578125"/>
    <col customWidth="1" min="11" max="11" style="4" width="24.5703125"/>
    <col customWidth="1" min="12" max="12" style="3" width="42.5703125"/>
    <col customWidth="1" min="13" max="13" style="3" width="14.7109375"/>
    <col customWidth="1" hidden="1" min="14" max="14" style="5" width="78.5703125"/>
    <col customWidth="1" hidden="1" min="15" max="15" style="5" width="26.140625"/>
    <col customWidth="1" hidden="1" min="16" max="16" style="5" width="15"/>
    <col customWidth="1" hidden="1" min="17" max="17" style="5" width="33"/>
    <col customWidth="1" hidden="1" min="18" max="18" style="5" width="19.85546875"/>
    <col customWidth="1" hidden="1" min="19" max="19" style="6" width="37.28515625"/>
    <col customWidth="1" min="20" max="20" style="5" width="0.28515625"/>
    <col customWidth="1" hidden="1" min="21" max="21" style="5" width="18.5703125"/>
    <col customWidth="1" hidden="1" min="22" max="22" style="6" width="41.85546875"/>
    <col customWidth="1" hidden="1" min="23" max="23" style="7" width="57.85546875"/>
    <col customWidth="1" hidden="1" min="24" max="24" style="5" width="29.85546875"/>
    <col customWidth="1" hidden="1" min="25" max="25" style="5" width="38.7109375"/>
    <col customWidth="1" hidden="1" min="26" max="26" style="6" width="42.42578125"/>
    <col customWidth="1" hidden="1" min="27" max="27" style="8" width="48.140625"/>
    <col customWidth="1" hidden="1" min="28" max="28" style="5" width="49.5703125"/>
    <col customWidth="1" hidden="1" min="29" max="29" style="5" width="13.5703125"/>
    <col customWidth="1" hidden="1" min="30" max="30" style="8" width="13.5703125"/>
    <col customWidth="1" min="31" max="31" style="8" width="19"/>
    <col customWidth="1" min="32" max="32" style="9" width="22.42578125"/>
    <col customWidth="1" min="33" max="33" style="9" width="25.42578125"/>
    <col customWidth="1" min="34" max="34" style="5" width="34"/>
    <col customWidth="1" min="35" max="35" style="10" width="52.85546875"/>
    <col min="36" max="982" style="10" width="9.140625"/>
    <col customWidth="1" min="983" max="983" style="10" width="26.5703125"/>
    <col min="984" max="986" style="10" width="9.140625"/>
    <col customWidth="1" min="987" max="987" style="10" width="30"/>
    <col min="988" max="1007" style="10" width="9.140625"/>
    <col min="1008" max="16384" style="1" width="9.140625"/>
  </cols>
  <sheetData>
    <row r="1" ht="46.5" customHeight="1">
      <c r="A1" s="11"/>
      <c r="B1" s="12"/>
      <c r="C1" s="11"/>
      <c r="D1" s="11"/>
      <c r="E1" s="11"/>
      <c r="F1" s="11"/>
      <c r="G1" s="11"/>
      <c r="H1" s="13"/>
      <c r="I1" s="13"/>
      <c r="J1" s="14" t="s">
        <v>0</v>
      </c>
      <c r="K1" s="14"/>
      <c r="L1" s="14"/>
      <c r="M1" s="14"/>
      <c r="N1" s="10"/>
      <c r="O1" s="10"/>
      <c r="P1" s="10"/>
      <c r="Q1" s="10"/>
      <c r="R1" s="10"/>
      <c r="S1" s="15"/>
      <c r="T1" s="10"/>
      <c r="U1" s="10"/>
      <c r="V1" s="15"/>
      <c r="W1" s="16"/>
      <c r="X1" s="10"/>
      <c r="Y1" s="10"/>
      <c r="Z1" s="15"/>
      <c r="AA1" s="17"/>
      <c r="AB1" s="10"/>
      <c r="AC1" s="10"/>
      <c r="AD1" s="17"/>
      <c r="AE1" s="17"/>
      <c r="AF1" s="18"/>
      <c r="AG1" s="18"/>
      <c r="AH1" s="10"/>
    </row>
    <row r="2" ht="24" customHeight="1">
      <c r="A2" s="11"/>
      <c r="B2" s="12"/>
      <c r="C2" s="11"/>
      <c r="D2" s="11"/>
      <c r="E2" s="11"/>
      <c r="F2" s="11"/>
      <c r="G2" s="11"/>
      <c r="H2" s="15"/>
      <c r="I2" s="15"/>
      <c r="J2" s="19" t="s">
        <v>1</v>
      </c>
      <c r="K2" s="19"/>
      <c r="L2" s="19"/>
      <c r="M2" s="19"/>
      <c r="N2" s="10"/>
      <c r="O2" s="10"/>
      <c r="P2" s="10"/>
      <c r="Q2" s="10"/>
      <c r="R2" s="10"/>
      <c r="S2" s="15"/>
      <c r="T2" s="10"/>
      <c r="U2" s="10"/>
      <c r="V2" s="15"/>
      <c r="W2" s="16"/>
      <c r="X2" s="10"/>
      <c r="Y2" s="10"/>
      <c r="Z2" s="15"/>
      <c r="AA2" s="17"/>
      <c r="AB2" s="10"/>
      <c r="AC2" s="10"/>
      <c r="AD2" s="17"/>
      <c r="AE2" s="17"/>
      <c r="AF2" s="18"/>
      <c r="AG2" s="18"/>
      <c r="AH2" s="10"/>
    </row>
    <row r="3" ht="18.75" customHeight="1">
      <c r="A3" s="11"/>
      <c r="B3" s="12"/>
      <c r="C3" s="11"/>
      <c r="D3" s="11"/>
      <c r="E3" s="11"/>
      <c r="F3" s="11"/>
      <c r="G3" s="20"/>
      <c r="H3" s="21"/>
      <c r="I3" s="21"/>
      <c r="J3" s="21"/>
      <c r="K3" s="21"/>
      <c r="L3" s="12"/>
      <c r="M3" s="12"/>
      <c r="N3" s="10"/>
      <c r="O3" s="10"/>
      <c r="P3" s="10"/>
      <c r="Q3" s="10"/>
      <c r="R3" s="10"/>
      <c r="S3" s="15"/>
      <c r="T3" s="10"/>
      <c r="U3" s="10"/>
      <c r="V3" s="15"/>
      <c r="W3" s="16"/>
      <c r="X3" s="10"/>
      <c r="Y3" s="10"/>
      <c r="Z3" s="15"/>
      <c r="AA3" s="17"/>
      <c r="AB3" s="10"/>
      <c r="AC3" s="10"/>
      <c r="AD3" s="17"/>
      <c r="AE3" s="17"/>
      <c r="AF3" s="18"/>
      <c r="AG3" s="18"/>
      <c r="AH3" s="10"/>
    </row>
    <row r="4" ht="27" customHeight="1">
      <c r="A4" s="22" t="s">
        <v>2</v>
      </c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10"/>
      <c r="O4" s="10"/>
      <c r="P4" s="10"/>
      <c r="Q4" s="10"/>
      <c r="R4" s="10"/>
      <c r="S4" s="15"/>
      <c r="T4" s="10"/>
      <c r="U4" s="10"/>
      <c r="V4" s="15"/>
      <c r="W4" s="16"/>
      <c r="X4" s="10"/>
      <c r="Y4" s="10"/>
      <c r="Z4" s="15"/>
      <c r="AA4" s="17"/>
      <c r="AB4" s="10"/>
      <c r="AC4" s="10"/>
      <c r="AD4" s="17"/>
      <c r="AE4" s="17"/>
      <c r="AF4" s="18"/>
      <c r="AG4" s="18"/>
      <c r="AH4" s="10"/>
    </row>
    <row r="5" ht="17.25">
      <c r="A5" s="11"/>
      <c r="B5" s="12"/>
      <c r="C5" s="11"/>
      <c r="D5" s="11"/>
      <c r="E5" s="11"/>
      <c r="F5" s="11"/>
      <c r="G5" s="11"/>
      <c r="H5" s="11"/>
      <c r="I5" s="11"/>
      <c r="J5" s="11"/>
      <c r="K5" s="23"/>
      <c r="L5" s="12"/>
      <c r="M5" s="12"/>
      <c r="N5" s="10"/>
      <c r="O5" s="10"/>
      <c r="P5" s="10"/>
      <c r="Q5" s="10"/>
      <c r="R5" s="10"/>
      <c r="S5" s="15"/>
      <c r="T5" s="10"/>
      <c r="U5" s="10"/>
      <c r="V5" s="15"/>
      <c r="W5" s="16"/>
      <c r="X5" s="10"/>
      <c r="Y5" s="10"/>
      <c r="Z5" s="15"/>
      <c r="AA5" s="17"/>
      <c r="AB5" s="10"/>
      <c r="AC5" s="10"/>
      <c r="AD5" s="17"/>
      <c r="AE5" s="17"/>
      <c r="AF5" s="18"/>
      <c r="AG5" s="18"/>
      <c r="AH5" s="10"/>
    </row>
    <row r="6" ht="78.75" customHeight="1">
      <c r="A6" s="24" t="s">
        <v>3</v>
      </c>
      <c r="B6" s="25" t="s">
        <v>4</v>
      </c>
      <c r="C6" s="24" t="s">
        <v>5</v>
      </c>
      <c r="D6" s="24" t="s">
        <v>6</v>
      </c>
      <c r="E6" s="24" t="s">
        <v>7</v>
      </c>
      <c r="F6" s="24" t="s">
        <v>8</v>
      </c>
      <c r="G6" s="24" t="s">
        <v>9</v>
      </c>
      <c r="H6" s="24"/>
      <c r="I6" s="24"/>
      <c r="J6" s="24"/>
      <c r="K6" s="24"/>
      <c r="L6" s="24" t="s">
        <v>10</v>
      </c>
      <c r="M6" s="24"/>
      <c r="N6" s="10"/>
      <c r="O6" s="10"/>
      <c r="P6" s="10"/>
      <c r="Q6" s="10"/>
      <c r="R6" s="10"/>
      <c r="S6" s="15"/>
      <c r="T6" s="10"/>
      <c r="U6" s="10"/>
      <c r="V6" s="15"/>
      <c r="W6" s="16"/>
      <c r="X6" s="10"/>
      <c r="Y6" s="10"/>
      <c r="Z6" s="15"/>
      <c r="AA6" s="17"/>
      <c r="AB6" s="10"/>
      <c r="AC6" s="10"/>
      <c r="AD6" s="17"/>
      <c r="AE6" s="17"/>
      <c r="AF6" s="18"/>
      <c r="AG6" s="18"/>
      <c r="AH6" s="10"/>
    </row>
    <row r="7" ht="39.75" customHeight="1">
      <c r="A7" s="24"/>
      <c r="B7" s="25"/>
      <c r="C7" s="24"/>
      <c r="D7" s="24"/>
      <c r="E7" s="24"/>
      <c r="F7" s="24"/>
      <c r="G7" s="24" t="s">
        <v>11</v>
      </c>
      <c r="H7" s="24" t="s">
        <v>12</v>
      </c>
      <c r="I7" s="24" t="s">
        <v>13</v>
      </c>
      <c r="J7" s="24" t="s">
        <v>14</v>
      </c>
      <c r="K7" s="26" t="s">
        <v>15</v>
      </c>
      <c r="L7" s="24" t="s">
        <v>16</v>
      </c>
      <c r="M7" s="24" t="s">
        <v>17</v>
      </c>
      <c r="N7" s="11" t="s">
        <v>18</v>
      </c>
      <c r="O7" s="11"/>
      <c r="P7" s="11"/>
      <c r="Q7" s="10" t="s">
        <v>19</v>
      </c>
      <c r="R7" s="10" t="s">
        <v>20</v>
      </c>
      <c r="S7" s="27">
        <v>45000</v>
      </c>
      <c r="T7" s="27">
        <v>45007</v>
      </c>
      <c r="U7" s="27">
        <v>45009</v>
      </c>
      <c r="V7" s="27">
        <v>45019</v>
      </c>
      <c r="W7" s="27">
        <v>45023</v>
      </c>
      <c r="X7" s="27">
        <v>45033</v>
      </c>
      <c r="Y7" s="27">
        <v>45051</v>
      </c>
      <c r="Z7" s="27">
        <v>45064</v>
      </c>
      <c r="AA7" s="27">
        <v>45079</v>
      </c>
      <c r="AB7" s="28">
        <v>45085</v>
      </c>
      <c r="AC7" s="11"/>
      <c r="AD7" s="11"/>
      <c r="AE7" s="11"/>
      <c r="AF7" s="29"/>
      <c r="AG7" s="29"/>
      <c r="AH7" s="10"/>
    </row>
    <row r="8" ht="24.75" customHeight="1">
      <c r="A8" s="30">
        <v>1</v>
      </c>
      <c r="B8" s="30">
        <v>2</v>
      </c>
      <c r="C8" s="30">
        <v>3</v>
      </c>
      <c r="D8" s="30">
        <v>4</v>
      </c>
      <c r="E8" s="30">
        <v>5</v>
      </c>
      <c r="F8" s="30">
        <v>6</v>
      </c>
      <c r="G8" s="30">
        <v>7</v>
      </c>
      <c r="H8" s="30">
        <v>8</v>
      </c>
      <c r="I8" s="30">
        <v>9</v>
      </c>
      <c r="J8" s="30">
        <v>10</v>
      </c>
      <c r="K8" s="31">
        <v>11</v>
      </c>
      <c r="L8" s="31">
        <v>12</v>
      </c>
      <c r="M8" s="31">
        <v>13</v>
      </c>
      <c r="N8" s="10"/>
      <c r="O8" s="10"/>
      <c r="P8" s="10"/>
      <c r="Q8" s="10"/>
      <c r="R8" s="10"/>
      <c r="S8" s="15"/>
      <c r="T8" s="10"/>
      <c r="U8" s="10"/>
      <c r="V8" s="15"/>
      <c r="W8" s="16"/>
      <c r="X8" s="10"/>
      <c r="Y8" s="10"/>
      <c r="Z8" s="15"/>
      <c r="AA8" s="17"/>
      <c r="AB8" s="10"/>
      <c r="AC8" s="10"/>
      <c r="AD8" s="17"/>
      <c r="AE8" s="17"/>
      <c r="AF8" s="18"/>
      <c r="AG8" s="18"/>
      <c r="AH8" s="32">
        <v>45292</v>
      </c>
    </row>
    <row r="9" ht="30.75" hidden="1" customHeight="1">
      <c r="A9" s="33" t="s">
        <v>21</v>
      </c>
      <c r="B9" s="33"/>
      <c r="C9" s="33"/>
      <c r="D9" s="33"/>
      <c r="E9" s="33"/>
      <c r="F9" s="33"/>
      <c r="G9" s="34"/>
      <c r="H9" s="34"/>
      <c r="I9" s="34"/>
      <c r="J9" s="34"/>
      <c r="K9" s="34"/>
      <c r="L9" s="35"/>
      <c r="M9" s="35"/>
      <c r="N9" s="10"/>
      <c r="O9" s="10"/>
      <c r="P9" s="10"/>
      <c r="Q9" s="10"/>
      <c r="R9" s="10"/>
      <c r="S9" s="15"/>
      <c r="T9" s="10"/>
      <c r="U9" s="10"/>
      <c r="V9" s="15"/>
      <c r="W9" s="16"/>
      <c r="X9" s="10"/>
      <c r="Y9" s="10"/>
      <c r="Z9" s="15"/>
      <c r="AA9" s="17"/>
      <c r="AB9" s="10"/>
      <c r="AC9" s="10"/>
      <c r="AD9" s="17"/>
      <c r="AE9" s="17"/>
      <c r="AF9" s="18"/>
      <c r="AG9" s="18"/>
      <c r="AH9" s="10"/>
    </row>
    <row r="10" ht="39.75" customHeight="1">
      <c r="A10" s="24" t="s">
        <v>22</v>
      </c>
      <c r="B10" s="24" t="s">
        <v>23</v>
      </c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36"/>
      <c r="O10" s="36"/>
      <c r="P10" s="37"/>
      <c r="Q10" s="10"/>
      <c r="R10" s="38"/>
      <c r="S10" s="39"/>
      <c r="T10" s="37"/>
      <c r="U10" s="10"/>
      <c r="V10" s="15"/>
      <c r="W10" s="16"/>
      <c r="X10" s="10"/>
      <c r="Y10" s="10"/>
      <c r="Z10" s="10"/>
      <c r="AA10" s="17"/>
      <c r="AB10" s="10"/>
      <c r="AC10" s="10"/>
      <c r="AD10" s="17"/>
      <c r="AE10" s="40" t="s">
        <v>24</v>
      </c>
      <c r="AF10" s="41" t="s">
        <v>25</v>
      </c>
      <c r="AG10" s="42" t="s">
        <v>26</v>
      </c>
      <c r="AH10" s="10"/>
    </row>
    <row r="11" s="43" customFormat="1" ht="101.25" customHeight="1">
      <c r="A11" s="44" t="s">
        <v>27</v>
      </c>
      <c r="B11" s="45" t="s">
        <v>28</v>
      </c>
      <c r="C11" s="46"/>
      <c r="D11" s="46"/>
      <c r="E11" s="46" t="s">
        <v>29</v>
      </c>
      <c r="F11" s="46" t="s">
        <v>30</v>
      </c>
      <c r="G11" s="47">
        <v>0</v>
      </c>
      <c r="H11" s="47">
        <v>0</v>
      </c>
      <c r="I11" s="48">
        <v>25000000</v>
      </c>
      <c r="J11" s="47">
        <v>0</v>
      </c>
      <c r="K11" s="47">
        <v>25000000</v>
      </c>
      <c r="L11" s="46" t="s">
        <v>31</v>
      </c>
      <c r="M11" s="49" t="s">
        <v>32</v>
      </c>
      <c r="R11" s="50"/>
      <c r="S11" s="51"/>
      <c r="T11" s="51"/>
      <c r="V11" s="51"/>
      <c r="W11" s="52"/>
      <c r="Z11" s="53"/>
      <c r="AA11" s="54"/>
      <c r="AD11" s="54"/>
      <c r="AE11" s="55"/>
      <c r="AF11" s="56"/>
      <c r="AG11" s="57">
        <f t="shared" ref="AG11:AG74" si="0">AE11-AF11</f>
        <v>0</v>
      </c>
      <c r="AH11" s="58"/>
      <c r="AI11" s="59"/>
    </row>
    <row r="12" s="43" customFormat="1" ht="101.25" customHeight="1">
      <c r="A12" s="44" t="s">
        <v>33</v>
      </c>
      <c r="B12" s="45" t="s">
        <v>34</v>
      </c>
      <c r="C12" s="46"/>
      <c r="D12" s="46"/>
      <c r="E12" s="60" t="s">
        <v>29</v>
      </c>
      <c r="F12" s="46" t="s">
        <v>30</v>
      </c>
      <c r="G12" s="47">
        <v>600000</v>
      </c>
      <c r="H12" s="47">
        <v>0</v>
      </c>
      <c r="I12" s="47">
        <v>0</v>
      </c>
      <c r="J12" s="47">
        <v>0</v>
      </c>
      <c r="K12" s="47">
        <v>600000</v>
      </c>
      <c r="L12" s="46" t="s">
        <v>35</v>
      </c>
      <c r="M12" s="49">
        <v>600</v>
      </c>
      <c r="R12" s="51"/>
      <c r="S12" s="51"/>
      <c r="V12" s="51"/>
      <c r="W12" s="52"/>
      <c r="Z12" s="53"/>
      <c r="AA12" s="54"/>
      <c r="AB12" s="43" t="s">
        <v>36</v>
      </c>
      <c r="AD12" s="54"/>
      <c r="AE12" s="56"/>
      <c r="AF12" s="56"/>
      <c r="AG12" s="57">
        <f t="shared" si="0"/>
        <v>0</v>
      </c>
      <c r="AH12" s="61"/>
      <c r="AI12" s="59"/>
    </row>
    <row r="13" s="43" customFormat="1" ht="85.5" customHeight="1">
      <c r="A13" s="44" t="s">
        <v>37</v>
      </c>
      <c r="B13" s="45" t="s">
        <v>38</v>
      </c>
      <c r="C13" s="62"/>
      <c r="D13" s="62"/>
      <c r="E13" s="46" t="s">
        <v>29</v>
      </c>
      <c r="F13" s="46" t="s">
        <v>30</v>
      </c>
      <c r="G13" s="47">
        <v>0</v>
      </c>
      <c r="H13" s="47">
        <v>150000</v>
      </c>
      <c r="I13" s="47">
        <v>0</v>
      </c>
      <c r="J13" s="47">
        <v>0</v>
      </c>
      <c r="K13" s="47">
        <v>150000</v>
      </c>
      <c r="L13" s="46" t="s">
        <v>35</v>
      </c>
      <c r="M13" s="49">
        <v>1500</v>
      </c>
      <c r="R13" s="51"/>
      <c r="S13" s="51"/>
      <c r="V13" s="51"/>
      <c r="W13" s="52"/>
      <c r="X13" s="43" t="s">
        <v>39</v>
      </c>
      <c r="Z13" s="53" t="s">
        <v>40</v>
      </c>
      <c r="AA13" s="54"/>
      <c r="AD13" s="54"/>
      <c r="AE13" s="56"/>
      <c r="AF13" s="56"/>
      <c r="AG13" s="57">
        <f t="shared" si="0"/>
        <v>0</v>
      </c>
      <c r="AH13" s="61"/>
      <c r="AI13" s="59"/>
      <c r="AKY13" s="63" t="e">
        <f>K12+K13+#REF!+K15</f>
        <v>#REF!</v>
      </c>
    </row>
    <row r="14" s="43" customFormat="1" ht="69.75" customHeight="1">
      <c r="A14" s="44" t="s">
        <v>41</v>
      </c>
      <c r="B14" s="45" t="s">
        <v>42</v>
      </c>
      <c r="C14" s="62"/>
      <c r="D14" s="62"/>
      <c r="E14" s="46" t="s">
        <v>29</v>
      </c>
      <c r="F14" s="46" t="s">
        <v>30</v>
      </c>
      <c r="G14" s="47">
        <v>0</v>
      </c>
      <c r="H14" s="47">
        <v>700000</v>
      </c>
      <c r="I14" s="47">
        <v>0</v>
      </c>
      <c r="J14" s="47">
        <v>0</v>
      </c>
      <c r="K14" s="47">
        <v>700000</v>
      </c>
      <c r="L14" s="46" t="s">
        <v>35</v>
      </c>
      <c r="M14" s="49">
        <v>1000</v>
      </c>
      <c r="R14" s="51"/>
      <c r="S14" s="51"/>
      <c r="V14" s="51"/>
      <c r="W14" s="52"/>
      <c r="Z14" s="53"/>
      <c r="AA14" s="54"/>
      <c r="AB14" s="43" t="s">
        <v>43</v>
      </c>
      <c r="AD14" s="54"/>
      <c r="AE14" s="56"/>
      <c r="AF14" s="56"/>
      <c r="AG14" s="57">
        <f t="shared" si="0"/>
        <v>0</v>
      </c>
      <c r="AH14" s="61"/>
      <c r="AI14" s="59"/>
    </row>
    <row r="15" s="43" customFormat="1" ht="66" customHeight="1">
      <c r="A15" s="44" t="s">
        <v>44</v>
      </c>
      <c r="B15" s="45" t="s">
        <v>45</v>
      </c>
      <c r="C15" s="62"/>
      <c r="D15" s="62"/>
      <c r="E15" s="46" t="s">
        <v>29</v>
      </c>
      <c r="F15" s="46" t="s">
        <v>30</v>
      </c>
      <c r="G15" s="47">
        <v>0</v>
      </c>
      <c r="H15" s="47">
        <v>150000</v>
      </c>
      <c r="I15" s="47">
        <v>0</v>
      </c>
      <c r="J15" s="47">
        <v>0</v>
      </c>
      <c r="K15" s="47">
        <v>150000</v>
      </c>
      <c r="L15" s="46" t="s">
        <v>46</v>
      </c>
      <c r="M15" s="64">
        <v>1000</v>
      </c>
      <c r="R15" s="51"/>
      <c r="S15" s="51"/>
      <c r="V15" s="51"/>
      <c r="W15" s="52"/>
      <c r="Z15" s="53"/>
      <c r="AA15" s="54"/>
      <c r="AD15" s="54"/>
      <c r="AE15" s="56"/>
      <c r="AF15" s="56"/>
      <c r="AG15" s="57">
        <f t="shared" si="0"/>
        <v>0</v>
      </c>
      <c r="AH15" s="61"/>
      <c r="AI15" s="59"/>
    </row>
    <row r="16" s="43" customFormat="1" ht="57" customHeight="1">
      <c r="A16" s="44" t="s">
        <v>47</v>
      </c>
      <c r="B16" s="45" t="s">
        <v>48</v>
      </c>
      <c r="C16" s="62"/>
      <c r="D16" s="62"/>
      <c r="E16" s="46" t="s">
        <v>29</v>
      </c>
      <c r="F16" s="46" t="s">
        <v>30</v>
      </c>
      <c r="G16" s="47">
        <v>0</v>
      </c>
      <c r="H16" s="47">
        <v>0</v>
      </c>
      <c r="I16" s="47">
        <v>250000</v>
      </c>
      <c r="J16" s="47">
        <v>0</v>
      </c>
      <c r="K16" s="47">
        <v>250000</v>
      </c>
      <c r="L16" s="46" t="s">
        <v>35</v>
      </c>
      <c r="M16" s="49">
        <v>2000</v>
      </c>
      <c r="R16" s="51"/>
      <c r="S16" s="51"/>
      <c r="V16" s="51"/>
      <c r="W16" s="52"/>
      <c r="Z16" s="53"/>
      <c r="AA16" s="54" t="s">
        <v>49</v>
      </c>
      <c r="AD16" s="54"/>
      <c r="AE16" s="56"/>
      <c r="AF16" s="56"/>
      <c r="AG16" s="57">
        <f t="shared" si="0"/>
        <v>0</v>
      </c>
      <c r="AH16" s="61"/>
      <c r="AI16" s="59"/>
    </row>
    <row r="17" s="43" customFormat="1" ht="67.5" customHeight="1">
      <c r="A17" s="44" t="s">
        <v>50</v>
      </c>
      <c r="B17" s="45" t="s">
        <v>51</v>
      </c>
      <c r="C17" s="62"/>
      <c r="D17" s="62"/>
      <c r="E17" s="46" t="s">
        <v>29</v>
      </c>
      <c r="F17" s="46" t="s">
        <v>30</v>
      </c>
      <c r="G17" s="47">
        <v>0</v>
      </c>
      <c r="H17" s="47">
        <v>0</v>
      </c>
      <c r="I17" s="47">
        <v>1500000</v>
      </c>
      <c r="J17" s="47">
        <v>0</v>
      </c>
      <c r="K17" s="47">
        <v>1500000</v>
      </c>
      <c r="L17" s="46" t="s">
        <v>35</v>
      </c>
      <c r="M17" s="65">
        <v>2000</v>
      </c>
      <c r="R17" s="51"/>
      <c r="S17" s="51"/>
      <c r="V17" s="51"/>
      <c r="W17" s="52"/>
      <c r="Z17" s="53"/>
      <c r="AA17" s="54"/>
      <c r="AD17" s="54"/>
      <c r="AE17" s="56"/>
      <c r="AF17" s="56"/>
      <c r="AG17" s="57">
        <f t="shared" si="0"/>
        <v>0</v>
      </c>
      <c r="AH17" s="50"/>
      <c r="AI17" s="59"/>
    </row>
    <row r="18" s="43" customFormat="1" ht="67.5" customHeight="1">
      <c r="A18" s="44" t="s">
        <v>52</v>
      </c>
      <c r="B18" s="45" t="s">
        <v>53</v>
      </c>
      <c r="C18" s="62"/>
      <c r="D18" s="62"/>
      <c r="E18" s="46" t="s">
        <v>29</v>
      </c>
      <c r="F18" s="46" t="s">
        <v>30</v>
      </c>
      <c r="G18" s="47">
        <v>0</v>
      </c>
      <c r="H18" s="47">
        <v>0</v>
      </c>
      <c r="I18" s="47">
        <v>700000</v>
      </c>
      <c r="J18" s="47">
        <v>0</v>
      </c>
      <c r="K18" s="47">
        <v>700000</v>
      </c>
      <c r="L18" s="46" t="s">
        <v>35</v>
      </c>
      <c r="M18" s="49">
        <v>500</v>
      </c>
      <c r="R18" s="51"/>
      <c r="S18" s="51"/>
      <c r="V18" s="51"/>
      <c r="W18" s="52"/>
      <c r="Z18" s="53"/>
      <c r="AA18" s="54"/>
      <c r="AD18" s="54"/>
      <c r="AE18" s="56"/>
      <c r="AF18" s="56"/>
      <c r="AG18" s="57"/>
      <c r="AH18" s="50"/>
      <c r="AI18" s="59"/>
    </row>
    <row r="19" s="43" customFormat="1" ht="69" customHeight="1">
      <c r="A19" s="66" t="s">
        <v>54</v>
      </c>
      <c r="B19" s="45" t="s">
        <v>55</v>
      </c>
      <c r="C19" s="67"/>
      <c r="D19" s="67"/>
      <c r="E19" s="66" t="s">
        <v>56</v>
      </c>
      <c r="F19" s="46" t="s">
        <v>57</v>
      </c>
      <c r="G19" s="68">
        <v>0</v>
      </c>
      <c r="H19" s="69">
        <v>200000</v>
      </c>
      <c r="I19" s="68">
        <v>0</v>
      </c>
      <c r="J19" s="68">
        <v>0</v>
      </c>
      <c r="K19" s="47">
        <v>200000</v>
      </c>
      <c r="L19" s="46" t="s">
        <v>35</v>
      </c>
      <c r="M19" s="49">
        <v>1500</v>
      </c>
      <c r="R19" s="51"/>
      <c r="S19" s="51" t="s">
        <v>58</v>
      </c>
      <c r="V19" s="51"/>
      <c r="W19" s="52"/>
      <c r="Z19" s="53"/>
      <c r="AA19" s="54"/>
      <c r="AD19" s="54"/>
      <c r="AE19" s="56"/>
      <c r="AF19" s="56"/>
      <c r="AG19" s="57">
        <f t="shared" si="0"/>
        <v>0</v>
      </c>
      <c r="AH19" s="61"/>
      <c r="AI19" s="59"/>
    </row>
    <row r="20" s="61" customFormat="1" ht="35.25" customHeight="1">
      <c r="A20" s="70"/>
      <c r="B20" s="71" t="s">
        <v>59</v>
      </c>
      <c r="C20" s="71"/>
      <c r="D20" s="71"/>
      <c r="E20" s="71"/>
      <c r="F20" s="71"/>
      <c r="G20" s="72">
        <f>SUM(G11:G19)</f>
        <v>600000</v>
      </c>
      <c r="H20" s="72">
        <f>SUM(H11:H19)</f>
        <v>1200000</v>
      </c>
      <c r="I20" s="72">
        <f>SUM(I11:I19)</f>
        <v>27450000</v>
      </c>
      <c r="J20" s="72">
        <f>SUM(J11:J19)</f>
        <v>0</v>
      </c>
      <c r="K20" s="72">
        <f>SUM(K11:K19)</f>
        <v>29250000</v>
      </c>
      <c r="L20" s="60"/>
      <c r="M20" s="60"/>
      <c r="S20" s="50"/>
      <c r="V20" s="50"/>
      <c r="W20" s="73"/>
      <c r="Z20" s="53"/>
      <c r="AA20" s="74"/>
      <c r="AD20" s="74"/>
      <c r="AE20" s="56"/>
      <c r="AF20" s="56"/>
      <c r="AG20" s="57">
        <f t="shared" si="0"/>
        <v>0</v>
      </c>
      <c r="AI20" s="59"/>
    </row>
    <row r="21" s="61" customFormat="1" ht="35.25" customHeight="1">
      <c r="A21" s="75" t="s">
        <v>60</v>
      </c>
      <c r="B21" s="76" t="s">
        <v>61</v>
      </c>
      <c r="C21" s="76"/>
      <c r="D21" s="76"/>
      <c r="E21" s="76"/>
      <c r="F21" s="76"/>
      <c r="G21" s="76"/>
      <c r="H21" s="76"/>
      <c r="I21" s="76"/>
      <c r="J21" s="76"/>
      <c r="K21" s="76"/>
      <c r="L21" s="76"/>
      <c r="M21" s="76"/>
      <c r="S21" s="50"/>
      <c r="V21" s="50"/>
      <c r="W21" s="73"/>
      <c r="Z21" s="53"/>
      <c r="AA21" s="74"/>
      <c r="AD21" s="74"/>
      <c r="AE21" s="56"/>
      <c r="AF21" s="56"/>
      <c r="AG21" s="57">
        <f t="shared" si="0"/>
        <v>0</v>
      </c>
      <c r="AI21" s="59"/>
    </row>
    <row r="22" s="61" customFormat="1" ht="60.75" customHeight="1">
      <c r="A22" s="44" t="s">
        <v>62</v>
      </c>
      <c r="B22" s="77" t="s">
        <v>63</v>
      </c>
      <c r="C22" s="78"/>
      <c r="D22" s="78"/>
      <c r="E22" s="46" t="s">
        <v>64</v>
      </c>
      <c r="F22" s="46" t="s">
        <v>65</v>
      </c>
      <c r="G22" s="47">
        <v>606249</v>
      </c>
      <c r="H22" s="79">
        <v>0</v>
      </c>
      <c r="I22" s="79">
        <v>0</v>
      </c>
      <c r="J22" s="79">
        <v>0</v>
      </c>
      <c r="K22" s="47">
        <v>606249</v>
      </c>
      <c r="L22" s="46" t="s">
        <v>66</v>
      </c>
      <c r="M22" s="65">
        <v>60</v>
      </c>
      <c r="N22" s="80" t="s">
        <v>67</v>
      </c>
      <c r="O22" s="80"/>
      <c r="P22" s="80"/>
      <c r="Q22" s="80"/>
      <c r="R22" s="80"/>
      <c r="S22" s="80"/>
      <c r="T22" s="80"/>
      <c r="V22" s="50"/>
      <c r="W22" s="73"/>
      <c r="Z22" s="53"/>
      <c r="AA22" s="74"/>
      <c r="AD22" s="74"/>
      <c r="AE22" s="56"/>
      <c r="AF22" s="56"/>
      <c r="AG22" s="57">
        <f t="shared" si="0"/>
        <v>0</v>
      </c>
      <c r="AI22" s="59"/>
    </row>
    <row r="23" s="61" customFormat="1" ht="62.25" customHeight="1">
      <c r="A23" s="81" t="s">
        <v>68</v>
      </c>
      <c r="B23" s="45" t="s">
        <v>69</v>
      </c>
      <c r="C23" s="46"/>
      <c r="D23" s="46"/>
      <c r="E23" s="46" t="s">
        <v>70</v>
      </c>
      <c r="F23" s="46" t="s">
        <v>71</v>
      </c>
      <c r="G23" s="79">
        <v>0</v>
      </c>
      <c r="H23" s="79">
        <v>0</v>
      </c>
      <c r="I23" s="79">
        <v>0</v>
      </c>
      <c r="J23" s="47">
        <v>100000</v>
      </c>
      <c r="K23" s="47">
        <v>100000</v>
      </c>
      <c r="L23" s="46" t="s">
        <v>66</v>
      </c>
      <c r="M23" s="65">
        <v>50</v>
      </c>
      <c r="N23" s="80"/>
      <c r="O23" s="80"/>
      <c r="P23" s="80"/>
      <c r="Q23" s="80"/>
      <c r="R23" s="80"/>
      <c r="S23" s="80"/>
      <c r="T23" s="80"/>
      <c r="V23" s="50"/>
      <c r="W23" s="73"/>
      <c r="Z23" s="53"/>
      <c r="AA23" s="74"/>
      <c r="AD23" s="74"/>
      <c r="AE23" s="56"/>
      <c r="AF23" s="56"/>
      <c r="AG23" s="57"/>
      <c r="AI23" s="59"/>
    </row>
    <row r="24" s="61" customFormat="1" ht="60.75" customHeight="1">
      <c r="A24" s="81" t="s">
        <v>72</v>
      </c>
      <c r="B24" s="45" t="s">
        <v>73</v>
      </c>
      <c r="C24" s="46"/>
      <c r="D24" s="46"/>
      <c r="E24" s="46" t="s">
        <v>70</v>
      </c>
      <c r="F24" s="46" t="s">
        <v>71</v>
      </c>
      <c r="G24" s="47">
        <v>100000</v>
      </c>
      <c r="H24" s="79">
        <v>0</v>
      </c>
      <c r="I24" s="79">
        <v>0</v>
      </c>
      <c r="J24" s="79">
        <v>0</v>
      </c>
      <c r="K24" s="47">
        <v>100000</v>
      </c>
      <c r="L24" s="46" t="s">
        <v>66</v>
      </c>
      <c r="M24" s="65">
        <v>100</v>
      </c>
      <c r="N24" s="80"/>
      <c r="O24" s="80"/>
      <c r="P24" s="80"/>
      <c r="Q24" s="80"/>
      <c r="R24" s="80"/>
      <c r="S24" s="80"/>
      <c r="T24" s="80"/>
      <c r="V24" s="50"/>
      <c r="W24" s="73"/>
      <c r="Z24" s="53"/>
      <c r="AA24" s="74"/>
      <c r="AD24" s="74"/>
      <c r="AE24" s="56"/>
      <c r="AF24" s="56"/>
      <c r="AG24" s="57"/>
      <c r="AI24" s="59"/>
    </row>
    <row r="25" s="61" customFormat="1" ht="48.75" customHeight="1">
      <c r="A25" s="44" t="s">
        <v>74</v>
      </c>
      <c r="B25" s="77" t="s">
        <v>75</v>
      </c>
      <c r="C25" s="78"/>
      <c r="D25" s="78"/>
      <c r="E25" s="82" t="s">
        <v>76</v>
      </c>
      <c r="F25" s="46" t="s">
        <v>77</v>
      </c>
      <c r="G25" s="79">
        <v>0</v>
      </c>
      <c r="H25" s="79">
        <v>50000</v>
      </c>
      <c r="I25" s="79">
        <v>0</v>
      </c>
      <c r="J25" s="79">
        <v>0</v>
      </c>
      <c r="K25" s="47">
        <v>50000</v>
      </c>
      <c r="L25" s="46" t="s">
        <v>66</v>
      </c>
      <c r="M25" s="65">
        <v>100</v>
      </c>
      <c r="N25" s="80"/>
      <c r="O25" s="80"/>
      <c r="P25" s="80"/>
      <c r="Q25" s="80"/>
      <c r="R25" s="80"/>
      <c r="S25" s="80"/>
      <c r="T25" s="80"/>
      <c r="V25" s="50"/>
      <c r="W25" s="73"/>
      <c r="Z25" s="53"/>
      <c r="AA25" s="74"/>
      <c r="AD25" s="74"/>
      <c r="AE25" s="56"/>
      <c r="AF25" s="56"/>
      <c r="AG25" s="57"/>
      <c r="AI25" s="59"/>
    </row>
    <row r="26" s="61" customFormat="1" ht="51.75" customHeight="1">
      <c r="A26" s="44" t="s">
        <v>78</v>
      </c>
      <c r="B26" s="77" t="s">
        <v>79</v>
      </c>
      <c r="C26" s="78"/>
      <c r="D26" s="78"/>
      <c r="E26" s="46" t="s">
        <v>70</v>
      </c>
      <c r="F26" s="46" t="s">
        <v>71</v>
      </c>
      <c r="G26" s="47">
        <v>80000</v>
      </c>
      <c r="H26" s="79">
        <v>0</v>
      </c>
      <c r="I26" s="79">
        <v>0</v>
      </c>
      <c r="J26" s="79">
        <v>0</v>
      </c>
      <c r="K26" s="47">
        <v>80000</v>
      </c>
      <c r="L26" s="46" t="s">
        <v>66</v>
      </c>
      <c r="M26" s="46">
        <v>100</v>
      </c>
      <c r="N26" s="80"/>
      <c r="O26" s="80"/>
      <c r="P26" s="80"/>
      <c r="Q26" s="80"/>
      <c r="R26" s="80"/>
      <c r="S26" s="80"/>
      <c r="T26" s="80"/>
      <c r="V26" s="50"/>
      <c r="W26" s="73"/>
      <c r="Z26" s="53"/>
      <c r="AA26" s="74"/>
      <c r="AD26" s="74"/>
      <c r="AE26" s="56"/>
      <c r="AF26" s="56"/>
      <c r="AG26" s="57"/>
      <c r="AI26" s="59"/>
    </row>
    <row r="27" s="61" customFormat="1" ht="47.25" customHeight="1">
      <c r="A27" s="44" t="s">
        <v>80</v>
      </c>
      <c r="B27" s="77" t="s">
        <v>81</v>
      </c>
      <c r="C27" s="78"/>
      <c r="D27" s="78"/>
      <c r="E27" s="46" t="s">
        <v>64</v>
      </c>
      <c r="F27" s="46" t="s">
        <v>65</v>
      </c>
      <c r="G27" s="47">
        <v>100000</v>
      </c>
      <c r="H27" s="79">
        <v>0</v>
      </c>
      <c r="I27" s="79">
        <v>0</v>
      </c>
      <c r="J27" s="79">
        <v>0</v>
      </c>
      <c r="K27" s="47">
        <v>100000</v>
      </c>
      <c r="L27" s="46" t="s">
        <v>66</v>
      </c>
      <c r="M27" s="83">
        <v>85</v>
      </c>
      <c r="N27" s="80"/>
      <c r="O27" s="80"/>
      <c r="P27" s="80"/>
      <c r="Q27" s="80"/>
      <c r="R27" s="80"/>
      <c r="S27" s="80"/>
      <c r="T27" s="80"/>
      <c r="V27" s="50"/>
      <c r="W27" s="73"/>
      <c r="Z27" s="53"/>
      <c r="AA27" s="74"/>
      <c r="AD27" s="74"/>
      <c r="AE27" s="56"/>
      <c r="AF27" s="56"/>
      <c r="AG27" s="57"/>
      <c r="AI27" s="59"/>
    </row>
    <row r="28" s="84" customFormat="1" ht="78.75" customHeight="1">
      <c r="A28" s="81" t="s">
        <v>82</v>
      </c>
      <c r="B28" s="77" t="s">
        <v>83</v>
      </c>
      <c r="C28" s="83"/>
      <c r="D28" s="83"/>
      <c r="E28" s="46" t="s">
        <v>70</v>
      </c>
      <c r="F28" s="46" t="s">
        <v>71</v>
      </c>
      <c r="G28" s="79">
        <v>0</v>
      </c>
      <c r="H28" s="47">
        <v>100000</v>
      </c>
      <c r="I28" s="79">
        <v>0</v>
      </c>
      <c r="J28" s="79">
        <v>0</v>
      </c>
      <c r="K28" s="47">
        <v>100000</v>
      </c>
      <c r="L28" s="46" t="s">
        <v>66</v>
      </c>
      <c r="M28" s="65">
        <v>100</v>
      </c>
      <c r="N28" s="85"/>
      <c r="O28" s="85"/>
      <c r="P28" s="85"/>
      <c r="Q28" s="85"/>
      <c r="R28" s="85"/>
      <c r="S28" s="85"/>
      <c r="T28" s="85"/>
      <c r="V28" s="53"/>
      <c r="W28" s="86"/>
      <c r="Z28" s="53"/>
      <c r="AA28" s="87"/>
      <c r="AD28" s="87"/>
      <c r="AE28" s="88"/>
      <c r="AF28" s="88"/>
      <c r="AG28" s="89"/>
      <c r="AI28" s="90"/>
    </row>
    <row r="29" s="61" customFormat="1" ht="63.75" customHeight="1">
      <c r="A29" s="81" t="s">
        <v>84</v>
      </c>
      <c r="B29" s="45" t="s">
        <v>85</v>
      </c>
      <c r="C29" s="46"/>
      <c r="D29" s="46"/>
      <c r="E29" s="46" t="s">
        <v>86</v>
      </c>
      <c r="F29" s="46" t="s">
        <v>65</v>
      </c>
      <c r="G29" s="79">
        <v>0</v>
      </c>
      <c r="H29" s="79">
        <v>0</v>
      </c>
      <c r="I29" s="79">
        <v>0</v>
      </c>
      <c r="J29" s="79">
        <v>550838</v>
      </c>
      <c r="K29" s="47">
        <v>550838</v>
      </c>
      <c r="L29" s="46" t="s">
        <v>66</v>
      </c>
      <c r="M29" s="65">
        <v>80</v>
      </c>
      <c r="N29" s="80"/>
      <c r="O29" s="80"/>
      <c r="P29" s="80"/>
      <c r="Q29" s="80"/>
      <c r="R29" s="80"/>
      <c r="S29" s="80"/>
      <c r="T29" s="80"/>
      <c r="V29" s="50"/>
      <c r="W29" s="73"/>
      <c r="Z29" s="53"/>
      <c r="AA29" s="74"/>
      <c r="AD29" s="74"/>
      <c r="AE29" s="56"/>
      <c r="AF29" s="56"/>
      <c r="AG29" s="57"/>
      <c r="AI29" s="59"/>
    </row>
    <row r="30" s="61" customFormat="1" ht="65.25" customHeight="1">
      <c r="A30" s="81" t="s">
        <v>87</v>
      </c>
      <c r="B30" s="45" t="s">
        <v>88</v>
      </c>
      <c r="C30" s="83"/>
      <c r="D30" s="83"/>
      <c r="E30" s="46" t="s">
        <v>86</v>
      </c>
      <c r="F30" s="46" t="s">
        <v>65</v>
      </c>
      <c r="G30" s="79">
        <v>0</v>
      </c>
      <c r="H30" s="79">
        <v>0</v>
      </c>
      <c r="I30" s="79">
        <v>0</v>
      </c>
      <c r="J30" s="47">
        <v>80000</v>
      </c>
      <c r="K30" s="47">
        <v>80000</v>
      </c>
      <c r="L30" s="46" t="s">
        <v>66</v>
      </c>
      <c r="M30" s="65">
        <v>50</v>
      </c>
      <c r="N30" s="80"/>
      <c r="O30" s="80"/>
      <c r="P30" s="80"/>
      <c r="Q30" s="80"/>
      <c r="R30" s="80"/>
      <c r="S30" s="80"/>
      <c r="T30" s="80"/>
      <c r="V30" s="50"/>
      <c r="W30" s="73"/>
      <c r="Z30" s="53"/>
      <c r="AA30" s="74"/>
      <c r="AD30" s="74"/>
      <c r="AE30" s="56"/>
      <c r="AF30" s="56"/>
      <c r="AG30" s="57"/>
      <c r="AI30" s="59"/>
    </row>
    <row r="31" s="61" customFormat="1" ht="66.75" customHeight="1">
      <c r="A31" s="44" t="s">
        <v>89</v>
      </c>
      <c r="B31" s="77" t="s">
        <v>90</v>
      </c>
      <c r="C31" s="78"/>
      <c r="D31" s="78"/>
      <c r="E31" s="82" t="s">
        <v>76</v>
      </c>
      <c r="F31" s="46" t="s">
        <v>77</v>
      </c>
      <c r="G31" s="79">
        <v>0</v>
      </c>
      <c r="H31" s="79">
        <v>50000</v>
      </c>
      <c r="I31" s="79">
        <v>0</v>
      </c>
      <c r="J31" s="79">
        <v>0</v>
      </c>
      <c r="K31" s="47">
        <v>50000</v>
      </c>
      <c r="L31" s="46" t="s">
        <v>91</v>
      </c>
      <c r="M31" s="65">
        <v>15</v>
      </c>
      <c r="N31" s="80"/>
      <c r="O31" s="80"/>
      <c r="P31" s="80"/>
      <c r="Q31" s="80"/>
      <c r="R31" s="80"/>
      <c r="S31" s="80"/>
      <c r="T31" s="80"/>
      <c r="V31" s="50"/>
      <c r="W31" s="73"/>
      <c r="Z31" s="53"/>
      <c r="AA31" s="74"/>
      <c r="AD31" s="74"/>
      <c r="AE31" s="56"/>
      <c r="AF31" s="56"/>
      <c r="AG31" s="57">
        <f t="shared" si="0"/>
        <v>0</v>
      </c>
      <c r="AI31" s="59"/>
    </row>
    <row r="32" s="61" customFormat="1" ht="60.75" customHeight="1">
      <c r="A32" s="44" t="s">
        <v>92</v>
      </c>
      <c r="B32" s="77" t="s">
        <v>93</v>
      </c>
      <c r="C32" s="78"/>
      <c r="D32" s="78"/>
      <c r="E32" s="82" t="s">
        <v>76</v>
      </c>
      <c r="F32" s="46" t="s">
        <v>77</v>
      </c>
      <c r="G32" s="79">
        <v>0</v>
      </c>
      <c r="H32" s="79">
        <v>0</v>
      </c>
      <c r="I32" s="79">
        <v>0</v>
      </c>
      <c r="J32" s="79">
        <v>50000</v>
      </c>
      <c r="K32" s="47">
        <v>50000</v>
      </c>
      <c r="L32" s="46" t="s">
        <v>91</v>
      </c>
      <c r="M32" s="65">
        <v>8</v>
      </c>
      <c r="N32" s="80"/>
      <c r="O32" s="80"/>
      <c r="P32" s="80"/>
      <c r="Q32" s="80"/>
      <c r="R32" s="80"/>
      <c r="S32" s="80"/>
      <c r="T32" s="80"/>
      <c r="V32" s="50"/>
      <c r="W32" s="73"/>
      <c r="Z32" s="53"/>
      <c r="AA32" s="74"/>
      <c r="AD32" s="74"/>
      <c r="AE32" s="56"/>
      <c r="AF32" s="56"/>
      <c r="AG32" s="57">
        <f t="shared" si="0"/>
        <v>0</v>
      </c>
      <c r="AI32" s="59"/>
    </row>
    <row r="33" s="61" customFormat="1" ht="53.25" customHeight="1">
      <c r="A33" s="81" t="s">
        <v>94</v>
      </c>
      <c r="B33" s="77" t="s">
        <v>95</v>
      </c>
      <c r="C33" s="83"/>
      <c r="D33" s="83"/>
      <c r="E33" s="46" t="s">
        <v>96</v>
      </c>
      <c r="F33" s="46" t="s">
        <v>97</v>
      </c>
      <c r="G33" s="79">
        <v>0</v>
      </c>
      <c r="H33" s="79">
        <v>200000</v>
      </c>
      <c r="I33" s="79">
        <v>0</v>
      </c>
      <c r="J33" s="79">
        <v>0</v>
      </c>
      <c r="K33" s="47">
        <v>200000</v>
      </c>
      <c r="L33" s="46" t="s">
        <v>66</v>
      </c>
      <c r="M33" s="91">
        <v>200</v>
      </c>
      <c r="N33" s="80"/>
      <c r="O33" s="80"/>
      <c r="P33" s="80"/>
      <c r="Q33" s="80"/>
      <c r="R33" s="80"/>
      <c r="S33" s="80"/>
      <c r="T33" s="80" t="s">
        <v>98</v>
      </c>
      <c r="V33" s="50"/>
      <c r="W33" s="73"/>
      <c r="Z33" s="53"/>
      <c r="AA33" s="74"/>
      <c r="AD33" s="74"/>
      <c r="AE33" s="56"/>
      <c r="AF33" s="56"/>
      <c r="AG33" s="57">
        <f t="shared" si="0"/>
        <v>0</v>
      </c>
      <c r="AI33" s="59"/>
    </row>
    <row r="34" s="61" customFormat="1" ht="46.5" customHeight="1">
      <c r="A34" s="44" t="s">
        <v>99</v>
      </c>
      <c r="B34" s="45" t="s">
        <v>100</v>
      </c>
      <c r="C34" s="46"/>
      <c r="D34" s="46"/>
      <c r="E34" s="46" t="s">
        <v>86</v>
      </c>
      <c r="F34" s="46" t="s">
        <v>65</v>
      </c>
      <c r="G34" s="79">
        <v>0</v>
      </c>
      <c r="H34" s="79">
        <v>0</v>
      </c>
      <c r="I34" s="79">
        <v>345350</v>
      </c>
      <c r="J34" s="79">
        <v>0</v>
      </c>
      <c r="K34" s="47">
        <v>345350</v>
      </c>
      <c r="L34" s="46" t="s">
        <v>66</v>
      </c>
      <c r="M34" s="65">
        <v>600</v>
      </c>
      <c r="N34" s="80"/>
      <c r="O34" s="80"/>
      <c r="P34" s="80"/>
      <c r="Q34" s="80"/>
      <c r="R34" s="80"/>
      <c r="S34" s="80"/>
      <c r="T34" s="80" t="s">
        <v>101</v>
      </c>
      <c r="V34" s="50"/>
      <c r="W34" s="73"/>
      <c r="Z34" s="53"/>
      <c r="AA34" s="74"/>
      <c r="AD34" s="74"/>
      <c r="AE34" s="56"/>
      <c r="AF34" s="56"/>
      <c r="AG34" s="57">
        <f t="shared" si="0"/>
        <v>0</v>
      </c>
      <c r="AI34" s="59"/>
    </row>
    <row r="35" s="61" customFormat="1" ht="43.5" customHeight="1">
      <c r="A35" s="44" t="s">
        <v>102</v>
      </c>
      <c r="B35" s="45" t="s">
        <v>103</v>
      </c>
      <c r="C35" s="46"/>
      <c r="D35" s="46"/>
      <c r="E35" s="46" t="s">
        <v>86</v>
      </c>
      <c r="F35" s="46" t="s">
        <v>65</v>
      </c>
      <c r="G35" s="79">
        <v>80000</v>
      </c>
      <c r="H35" s="79">
        <v>0</v>
      </c>
      <c r="I35" s="79">
        <v>0</v>
      </c>
      <c r="J35" s="79">
        <v>0</v>
      </c>
      <c r="K35" s="47">
        <v>80000</v>
      </c>
      <c r="L35" s="46" t="s">
        <v>66</v>
      </c>
      <c r="M35" s="65">
        <v>600</v>
      </c>
      <c r="S35" s="50"/>
      <c r="T35" s="80" t="s">
        <v>101</v>
      </c>
      <c r="V35" s="50"/>
      <c r="W35" s="73"/>
      <c r="Z35" s="53"/>
      <c r="AA35" s="74"/>
      <c r="AD35" s="74"/>
      <c r="AE35" s="56"/>
      <c r="AF35" s="56"/>
      <c r="AG35" s="57">
        <f t="shared" si="0"/>
        <v>0</v>
      </c>
      <c r="AI35" s="59"/>
    </row>
    <row r="36" s="61" customFormat="1" ht="60.75" customHeight="1">
      <c r="A36" s="44" t="s">
        <v>104</v>
      </c>
      <c r="B36" s="77" t="s">
        <v>105</v>
      </c>
      <c r="C36" s="78"/>
      <c r="D36" s="78"/>
      <c r="E36" s="46" t="s">
        <v>86</v>
      </c>
      <c r="F36" s="46" t="s">
        <v>65</v>
      </c>
      <c r="G36" s="79">
        <v>200000</v>
      </c>
      <c r="H36" s="79">
        <v>0</v>
      </c>
      <c r="I36" s="79">
        <v>0</v>
      </c>
      <c r="J36" s="79">
        <v>0</v>
      </c>
      <c r="K36" s="47">
        <v>200000</v>
      </c>
      <c r="L36" s="46" t="s">
        <v>66</v>
      </c>
      <c r="M36" s="46">
        <v>80</v>
      </c>
      <c r="O36" s="50"/>
      <c r="P36" s="50"/>
      <c r="S36" s="50"/>
      <c r="V36" s="50"/>
      <c r="W36" s="73"/>
      <c r="Z36" s="53"/>
      <c r="AA36" s="74"/>
      <c r="AD36" s="74"/>
      <c r="AE36" s="56"/>
      <c r="AF36" s="56"/>
      <c r="AG36" s="57">
        <f t="shared" si="0"/>
        <v>0</v>
      </c>
      <c r="AI36" s="59"/>
    </row>
    <row r="37" s="61" customFormat="1" ht="90" customHeight="1">
      <c r="A37" s="44" t="s">
        <v>106</v>
      </c>
      <c r="B37" s="92" t="s">
        <v>107</v>
      </c>
      <c r="C37" s="78"/>
      <c r="D37" s="78"/>
      <c r="E37" s="82" t="s">
        <v>76</v>
      </c>
      <c r="F37" s="46" t="s">
        <v>77</v>
      </c>
      <c r="G37" s="79">
        <v>50000</v>
      </c>
      <c r="H37" s="79">
        <v>0</v>
      </c>
      <c r="I37" s="79">
        <v>0</v>
      </c>
      <c r="J37" s="79">
        <v>0</v>
      </c>
      <c r="K37" s="47">
        <v>50000</v>
      </c>
      <c r="L37" s="46" t="s">
        <v>66</v>
      </c>
      <c r="M37" s="65">
        <v>250</v>
      </c>
      <c r="N37" s="61" t="s">
        <v>108</v>
      </c>
      <c r="O37" s="50"/>
      <c r="P37" s="50"/>
      <c r="S37" s="50"/>
      <c r="V37" s="50"/>
      <c r="W37" s="73"/>
      <c r="Z37" s="53"/>
      <c r="AA37" s="74"/>
      <c r="AD37" s="74"/>
      <c r="AE37" s="56"/>
      <c r="AF37" s="56"/>
      <c r="AG37" s="57">
        <f t="shared" si="0"/>
        <v>0</v>
      </c>
      <c r="AI37" s="59"/>
    </row>
    <row r="38" s="61" customFormat="1" ht="84" customHeight="1">
      <c r="A38" s="44" t="s">
        <v>109</v>
      </c>
      <c r="B38" s="93" t="s">
        <v>110</v>
      </c>
      <c r="C38" s="83"/>
      <c r="D38" s="83"/>
      <c r="E38" s="46" t="s">
        <v>111</v>
      </c>
      <c r="F38" s="46" t="s">
        <v>112</v>
      </c>
      <c r="G38" s="79">
        <v>0</v>
      </c>
      <c r="H38" s="79">
        <v>0</v>
      </c>
      <c r="I38" s="47">
        <v>1500000</v>
      </c>
      <c r="J38" s="79">
        <v>0</v>
      </c>
      <c r="K38" s="94">
        <v>1500000</v>
      </c>
      <c r="L38" s="46" t="s">
        <v>66</v>
      </c>
      <c r="M38" s="65">
        <v>30</v>
      </c>
      <c r="O38" s="50"/>
      <c r="P38" s="50"/>
      <c r="S38" s="50"/>
      <c r="V38" s="50"/>
      <c r="W38" s="73"/>
      <c r="Z38" s="53"/>
      <c r="AA38" s="74"/>
      <c r="AD38" s="74"/>
      <c r="AE38" s="56"/>
      <c r="AF38" s="56"/>
      <c r="AG38" s="57">
        <f t="shared" si="0"/>
        <v>0</v>
      </c>
      <c r="AH38" s="50"/>
      <c r="AI38" s="59"/>
    </row>
    <row r="39" s="61" customFormat="1" ht="45" customHeight="1">
      <c r="A39" s="44" t="s">
        <v>113</v>
      </c>
      <c r="B39" s="92" t="s">
        <v>114</v>
      </c>
      <c r="C39" s="92"/>
      <c r="D39" s="92"/>
      <c r="E39" s="60" t="s">
        <v>70</v>
      </c>
      <c r="F39" s="60" t="s">
        <v>71</v>
      </c>
      <c r="G39" s="79">
        <v>50000</v>
      </c>
      <c r="H39" s="79">
        <v>0</v>
      </c>
      <c r="I39" s="79">
        <v>0</v>
      </c>
      <c r="J39" s="79">
        <v>0</v>
      </c>
      <c r="K39" s="94">
        <v>50000</v>
      </c>
      <c r="L39" s="46" t="s">
        <v>66</v>
      </c>
      <c r="M39" s="65">
        <v>80</v>
      </c>
      <c r="O39" s="50"/>
      <c r="P39" s="50"/>
      <c r="S39" s="50" t="s">
        <v>115</v>
      </c>
      <c r="V39" s="50"/>
      <c r="W39" s="73" t="s">
        <v>116</v>
      </c>
      <c r="Z39" s="53"/>
      <c r="AA39" s="74"/>
      <c r="AD39" s="74"/>
      <c r="AE39" s="56"/>
      <c r="AF39" s="56"/>
      <c r="AG39" s="57">
        <f t="shared" si="0"/>
        <v>0</v>
      </c>
      <c r="AI39" s="59"/>
    </row>
    <row r="40" s="61" customFormat="1" ht="45" customHeight="1">
      <c r="A40" s="44" t="s">
        <v>117</v>
      </c>
      <c r="B40" s="45" t="s">
        <v>118</v>
      </c>
      <c r="C40" s="78"/>
      <c r="D40" s="78"/>
      <c r="E40" s="60" t="s">
        <v>70</v>
      </c>
      <c r="F40" s="60" t="s">
        <v>71</v>
      </c>
      <c r="G40" s="79">
        <v>0</v>
      </c>
      <c r="H40" s="79">
        <v>0</v>
      </c>
      <c r="I40" s="79">
        <v>0</v>
      </c>
      <c r="J40" s="79">
        <v>200000</v>
      </c>
      <c r="K40" s="94">
        <v>200000</v>
      </c>
      <c r="L40" s="46" t="s">
        <v>66</v>
      </c>
      <c r="M40" s="65">
        <v>30</v>
      </c>
      <c r="O40" s="50"/>
      <c r="P40" s="50"/>
      <c r="S40" s="50"/>
      <c r="V40" s="50"/>
      <c r="W40" s="73"/>
      <c r="Z40" s="53"/>
      <c r="AA40" s="74"/>
      <c r="AD40" s="74"/>
      <c r="AE40" s="56"/>
      <c r="AF40" s="56"/>
      <c r="AG40" s="57">
        <f t="shared" si="0"/>
        <v>0</v>
      </c>
      <c r="AI40" s="59"/>
    </row>
    <row r="41" s="61" customFormat="1" ht="84" customHeight="1">
      <c r="A41" s="44" t="s">
        <v>119</v>
      </c>
      <c r="B41" s="92" t="s">
        <v>120</v>
      </c>
      <c r="C41" s="92"/>
      <c r="D41" s="92"/>
      <c r="E41" s="60" t="s">
        <v>64</v>
      </c>
      <c r="F41" s="46" t="s">
        <v>65</v>
      </c>
      <c r="G41" s="79">
        <v>0</v>
      </c>
      <c r="H41" s="79">
        <v>0</v>
      </c>
      <c r="I41" s="79">
        <v>0</v>
      </c>
      <c r="J41" s="79">
        <v>1000000</v>
      </c>
      <c r="K41" s="94">
        <v>1000000</v>
      </c>
      <c r="L41" s="60" t="s">
        <v>121</v>
      </c>
      <c r="M41" s="95">
        <v>2</v>
      </c>
      <c r="O41" s="50"/>
      <c r="P41" s="50"/>
      <c r="S41" s="50"/>
      <c r="V41" s="50"/>
      <c r="W41" s="73"/>
      <c r="Z41" s="53"/>
      <c r="AA41" s="74"/>
      <c r="AD41" s="74"/>
      <c r="AE41" s="56"/>
      <c r="AF41" s="56"/>
      <c r="AG41" s="57">
        <f t="shared" si="0"/>
        <v>0</v>
      </c>
      <c r="AH41" s="50"/>
      <c r="AI41" s="96"/>
    </row>
    <row r="42" s="61" customFormat="1" ht="54" customHeight="1">
      <c r="A42" s="44" t="s">
        <v>122</v>
      </c>
      <c r="B42" s="97" t="s">
        <v>123</v>
      </c>
      <c r="C42" s="78"/>
      <c r="D42" s="78"/>
      <c r="E42" s="60" t="s">
        <v>64</v>
      </c>
      <c r="F42" s="46" t="s">
        <v>65</v>
      </c>
      <c r="G42" s="79">
        <v>0</v>
      </c>
      <c r="H42" s="47">
        <v>4000000</v>
      </c>
      <c r="I42" s="79">
        <v>0</v>
      </c>
      <c r="J42" s="79">
        <v>0</v>
      </c>
      <c r="K42" s="47">
        <v>4000000</v>
      </c>
      <c r="L42" s="46" t="s">
        <v>66</v>
      </c>
      <c r="M42" s="65">
        <v>70</v>
      </c>
      <c r="O42" s="50"/>
      <c r="P42" s="50"/>
      <c r="S42" s="50" t="s">
        <v>124</v>
      </c>
      <c r="V42" s="50"/>
      <c r="W42" s="73"/>
      <c r="Z42" s="53"/>
      <c r="AA42" s="74"/>
      <c r="AD42" s="74"/>
      <c r="AE42" s="56"/>
      <c r="AF42" s="56"/>
      <c r="AG42" s="57">
        <f t="shared" si="0"/>
        <v>0</v>
      </c>
      <c r="AI42" s="59"/>
    </row>
    <row r="43" s="61" customFormat="1" ht="53.25" customHeight="1">
      <c r="A43" s="44" t="s">
        <v>125</v>
      </c>
      <c r="B43" s="97" t="s">
        <v>126</v>
      </c>
      <c r="C43" s="78"/>
      <c r="D43" s="78"/>
      <c r="E43" s="46" t="s">
        <v>127</v>
      </c>
      <c r="F43" s="46" t="s">
        <v>128</v>
      </c>
      <c r="G43" s="79">
        <v>15000</v>
      </c>
      <c r="H43" s="79">
        <v>0</v>
      </c>
      <c r="I43" s="79">
        <v>0</v>
      </c>
      <c r="J43" s="79">
        <v>0</v>
      </c>
      <c r="K43" s="47">
        <v>15000</v>
      </c>
      <c r="L43" s="46" t="s">
        <v>66</v>
      </c>
      <c r="M43" s="83">
        <v>25</v>
      </c>
      <c r="O43" s="50"/>
      <c r="P43" s="50"/>
      <c r="S43" s="50"/>
      <c r="V43" s="50"/>
      <c r="W43" s="73"/>
      <c r="Z43" s="53" t="s">
        <v>129</v>
      </c>
      <c r="AA43" s="74"/>
      <c r="AD43" s="74"/>
      <c r="AE43" s="56"/>
      <c r="AF43" s="56"/>
      <c r="AG43" s="57">
        <f t="shared" si="0"/>
        <v>0</v>
      </c>
      <c r="AI43" s="59"/>
    </row>
    <row r="44" s="61" customFormat="1" ht="57.75" customHeight="1">
      <c r="A44" s="44" t="s">
        <v>130</v>
      </c>
      <c r="B44" s="97" t="s">
        <v>131</v>
      </c>
      <c r="C44" s="78"/>
      <c r="D44" s="78"/>
      <c r="E44" s="60" t="s">
        <v>64</v>
      </c>
      <c r="F44" s="46" t="s">
        <v>65</v>
      </c>
      <c r="G44" s="79">
        <v>0</v>
      </c>
      <c r="H44" s="79">
        <v>500000</v>
      </c>
      <c r="I44" s="79">
        <v>0</v>
      </c>
      <c r="J44" s="79">
        <v>0</v>
      </c>
      <c r="K44" s="47">
        <v>500000</v>
      </c>
      <c r="L44" s="60" t="s">
        <v>66</v>
      </c>
      <c r="M44" s="95">
        <v>8</v>
      </c>
      <c r="O44" s="50"/>
      <c r="P44" s="50"/>
      <c r="S44" s="50"/>
      <c r="V44" s="50"/>
      <c r="W44" s="73"/>
      <c r="Z44" s="53"/>
      <c r="AA44" s="74"/>
      <c r="AD44" s="74"/>
      <c r="AE44" s="56"/>
      <c r="AF44" s="56"/>
      <c r="AG44" s="57">
        <f t="shared" si="0"/>
        <v>0</v>
      </c>
      <c r="AH44" s="50"/>
      <c r="AI44" s="59"/>
    </row>
    <row r="45" s="61" customFormat="1" ht="51.75" customHeight="1">
      <c r="A45" s="44" t="s">
        <v>132</v>
      </c>
      <c r="B45" s="98" t="s">
        <v>133</v>
      </c>
      <c r="C45" s="78"/>
      <c r="D45" s="78"/>
      <c r="E45" s="60" t="s">
        <v>64</v>
      </c>
      <c r="F45" s="46" t="s">
        <v>65</v>
      </c>
      <c r="G45" s="47">
        <v>1200000</v>
      </c>
      <c r="H45" s="79">
        <v>0</v>
      </c>
      <c r="I45" s="79">
        <v>0</v>
      </c>
      <c r="J45" s="47">
        <v>0</v>
      </c>
      <c r="K45" s="47">
        <v>1200000</v>
      </c>
      <c r="L45" s="60" t="s">
        <v>134</v>
      </c>
      <c r="M45" s="46">
        <v>22</v>
      </c>
      <c r="O45" s="50"/>
      <c r="P45" s="50"/>
      <c r="R45" s="61" t="s">
        <v>135</v>
      </c>
      <c r="S45" s="50"/>
      <c r="V45" s="50" t="s">
        <v>136</v>
      </c>
      <c r="W45" s="73"/>
      <c r="Z45" s="53"/>
      <c r="AA45" s="74"/>
      <c r="AD45" s="74"/>
      <c r="AE45" s="56"/>
      <c r="AF45" s="56"/>
      <c r="AG45" s="57">
        <f t="shared" si="0"/>
        <v>0</v>
      </c>
      <c r="AI45" s="59"/>
    </row>
    <row r="46" s="61" customFormat="1" ht="51.75" customHeight="1">
      <c r="A46" s="81" t="s">
        <v>137</v>
      </c>
      <c r="B46" s="93" t="s">
        <v>138</v>
      </c>
      <c r="C46" s="83"/>
      <c r="D46" s="83"/>
      <c r="E46" s="46" t="s">
        <v>111</v>
      </c>
      <c r="F46" s="46" t="s">
        <v>112</v>
      </c>
      <c r="G46" s="79">
        <v>0</v>
      </c>
      <c r="H46" s="79">
        <v>0</v>
      </c>
      <c r="I46" s="79">
        <v>0</v>
      </c>
      <c r="J46" s="47">
        <v>500000</v>
      </c>
      <c r="K46" s="47">
        <v>500000</v>
      </c>
      <c r="L46" s="46" t="s">
        <v>139</v>
      </c>
      <c r="M46" s="46" t="s">
        <v>140</v>
      </c>
      <c r="O46" s="50"/>
      <c r="P46" s="50"/>
      <c r="S46" s="50"/>
      <c r="V46" s="50"/>
      <c r="W46" s="73"/>
      <c r="Z46" s="53"/>
      <c r="AA46" s="74"/>
      <c r="AD46" s="74"/>
      <c r="AE46" s="56"/>
      <c r="AF46" s="56"/>
      <c r="AG46" s="57"/>
      <c r="AI46" s="59"/>
    </row>
    <row r="47" s="61" customFormat="1" ht="76.5" customHeight="1">
      <c r="A47" s="81" t="s">
        <v>141</v>
      </c>
      <c r="B47" s="92" t="s">
        <v>142</v>
      </c>
      <c r="C47" s="78"/>
      <c r="D47" s="78"/>
      <c r="E47" s="60" t="s">
        <v>64</v>
      </c>
      <c r="F47" s="46" t="s">
        <v>65</v>
      </c>
      <c r="G47" s="79">
        <v>0</v>
      </c>
      <c r="H47" s="79">
        <v>0</v>
      </c>
      <c r="I47" s="79">
        <v>500000</v>
      </c>
      <c r="J47" s="79">
        <v>0</v>
      </c>
      <c r="K47" s="47">
        <v>500000</v>
      </c>
      <c r="L47" s="60" t="s">
        <v>66</v>
      </c>
      <c r="M47" s="99">
        <v>250</v>
      </c>
      <c r="O47" s="50"/>
      <c r="P47" s="50"/>
      <c r="S47" s="50" t="s">
        <v>143</v>
      </c>
      <c r="V47" s="50" t="s">
        <v>144</v>
      </c>
      <c r="W47" s="73"/>
      <c r="Z47" s="53"/>
      <c r="AA47" s="74"/>
      <c r="AD47" s="74"/>
      <c r="AE47" s="56"/>
      <c r="AF47" s="56"/>
      <c r="AG47" s="57">
        <f t="shared" si="0"/>
        <v>0</v>
      </c>
      <c r="AI47" s="59"/>
    </row>
    <row r="48" s="61" customFormat="1" ht="65.25" customHeight="1">
      <c r="A48" s="81" t="s">
        <v>145</v>
      </c>
      <c r="B48" s="92" t="s">
        <v>146</v>
      </c>
      <c r="C48" s="60"/>
      <c r="D48" s="60"/>
      <c r="E48" s="60" t="s">
        <v>64</v>
      </c>
      <c r="F48" s="46" t="s">
        <v>65</v>
      </c>
      <c r="G48" s="79">
        <v>0</v>
      </c>
      <c r="H48" s="79">
        <v>0</v>
      </c>
      <c r="I48" s="79">
        <v>140000</v>
      </c>
      <c r="J48" s="79">
        <v>0</v>
      </c>
      <c r="K48" s="47">
        <v>140000</v>
      </c>
      <c r="L48" s="46" t="s">
        <v>66</v>
      </c>
      <c r="M48" s="65">
        <v>50</v>
      </c>
      <c r="O48" s="50"/>
      <c r="P48" s="50"/>
      <c r="S48" s="50"/>
      <c r="V48" s="50"/>
      <c r="W48" s="73" t="s">
        <v>147</v>
      </c>
      <c r="Z48" s="53"/>
      <c r="AA48" s="74"/>
      <c r="AD48" s="74"/>
      <c r="AE48" s="56"/>
      <c r="AF48" s="56"/>
      <c r="AG48" s="57">
        <f t="shared" si="0"/>
        <v>0</v>
      </c>
      <c r="AI48" s="59"/>
    </row>
    <row r="49" s="61" customFormat="1" ht="33.75" customHeight="1">
      <c r="A49" s="70"/>
      <c r="B49" s="71" t="s">
        <v>59</v>
      </c>
      <c r="C49" s="71"/>
      <c r="D49" s="71"/>
      <c r="E49" s="71"/>
      <c r="F49" s="71"/>
      <c r="G49" s="72">
        <f>SUM(G22:G48)</f>
        <v>2481249</v>
      </c>
      <c r="H49" s="72">
        <f>SUM(H22:H48)</f>
        <v>4900000</v>
      </c>
      <c r="I49" s="72">
        <f>SUM(I22:I48)</f>
        <v>2485350</v>
      </c>
      <c r="J49" s="72">
        <f>SUM(J22:J48)</f>
        <v>2480838</v>
      </c>
      <c r="K49" s="72">
        <f>SUM(K22:K48)</f>
        <v>12347437</v>
      </c>
      <c r="L49" s="60"/>
      <c r="M49" s="60"/>
      <c r="S49" s="50"/>
      <c r="V49" s="50"/>
      <c r="W49" s="73"/>
      <c r="Z49" s="53"/>
      <c r="AA49" s="74"/>
      <c r="AD49" s="74"/>
      <c r="AE49" s="56"/>
      <c r="AF49" s="56"/>
      <c r="AG49" s="57">
        <f t="shared" si="0"/>
        <v>0</v>
      </c>
      <c r="AI49" s="59"/>
    </row>
    <row r="50" s="61" customFormat="1" ht="38.25" customHeight="1">
      <c r="A50" s="75" t="s">
        <v>148</v>
      </c>
      <c r="B50" s="76" t="s">
        <v>149</v>
      </c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S50" s="50"/>
      <c r="V50" s="50"/>
      <c r="W50" s="73"/>
      <c r="Z50" s="53"/>
      <c r="AA50" s="74"/>
      <c r="AD50" s="74"/>
      <c r="AE50" s="56"/>
      <c r="AF50" s="56"/>
      <c r="AG50" s="57">
        <f t="shared" si="0"/>
        <v>0</v>
      </c>
      <c r="AI50" s="59"/>
    </row>
    <row r="51" s="61" customFormat="1" ht="61.5" customHeight="1">
      <c r="A51" s="44" t="s">
        <v>150</v>
      </c>
      <c r="B51" s="45" t="s">
        <v>151</v>
      </c>
      <c r="C51" s="83"/>
      <c r="D51" s="83"/>
      <c r="E51" s="60" t="s">
        <v>152</v>
      </c>
      <c r="F51" s="46" t="s">
        <v>153</v>
      </c>
      <c r="G51" s="79">
        <v>0</v>
      </c>
      <c r="H51" s="79">
        <v>135100</v>
      </c>
      <c r="I51" s="79">
        <v>0</v>
      </c>
      <c r="J51" s="79">
        <v>0</v>
      </c>
      <c r="K51" s="47">
        <v>135100</v>
      </c>
      <c r="L51" s="60" t="s">
        <v>121</v>
      </c>
      <c r="M51" s="99">
        <v>1</v>
      </c>
      <c r="S51" s="50"/>
      <c r="V51" s="50"/>
      <c r="W51" s="73"/>
      <c r="Z51" s="53"/>
      <c r="AA51" s="74"/>
      <c r="AD51" s="74"/>
      <c r="AE51" s="56"/>
      <c r="AF51" s="56"/>
      <c r="AG51" s="57">
        <f t="shared" si="0"/>
        <v>0</v>
      </c>
      <c r="AH51" s="58"/>
      <c r="AI51" s="59"/>
    </row>
    <row r="52" s="61" customFormat="1" ht="88.5" customHeight="1">
      <c r="A52" s="44" t="s">
        <v>154</v>
      </c>
      <c r="B52" s="45" t="s">
        <v>155</v>
      </c>
      <c r="C52" s="83"/>
      <c r="D52" s="83"/>
      <c r="E52" s="60" t="s">
        <v>64</v>
      </c>
      <c r="F52" s="46" t="s">
        <v>156</v>
      </c>
      <c r="G52" s="79">
        <v>0</v>
      </c>
      <c r="H52" s="79">
        <v>0</v>
      </c>
      <c r="I52" s="79">
        <v>150000</v>
      </c>
      <c r="J52" s="79">
        <v>0</v>
      </c>
      <c r="K52" s="47">
        <v>150000</v>
      </c>
      <c r="L52" s="60" t="s">
        <v>157</v>
      </c>
      <c r="M52" s="99">
        <v>120</v>
      </c>
      <c r="S52" s="50"/>
      <c r="V52" s="50"/>
      <c r="W52" s="73"/>
      <c r="Z52" s="53"/>
      <c r="AA52" s="74"/>
      <c r="AD52" s="74"/>
      <c r="AE52" s="56"/>
      <c r="AF52" s="56"/>
      <c r="AG52" s="57">
        <f t="shared" si="0"/>
        <v>0</v>
      </c>
      <c r="AI52" s="59"/>
    </row>
    <row r="53" s="61" customFormat="1" ht="57" customHeight="1">
      <c r="A53" s="44" t="s">
        <v>158</v>
      </c>
      <c r="B53" s="45" t="s">
        <v>159</v>
      </c>
      <c r="C53" s="83"/>
      <c r="D53" s="83"/>
      <c r="E53" s="60" t="s">
        <v>152</v>
      </c>
      <c r="F53" s="46" t="s">
        <v>153</v>
      </c>
      <c r="G53" s="79">
        <v>0</v>
      </c>
      <c r="H53" s="79">
        <v>140000</v>
      </c>
      <c r="I53" s="79">
        <v>0</v>
      </c>
      <c r="J53" s="79">
        <v>0</v>
      </c>
      <c r="K53" s="47">
        <v>140000</v>
      </c>
      <c r="L53" s="60" t="s">
        <v>160</v>
      </c>
      <c r="M53" s="99">
        <v>40</v>
      </c>
      <c r="S53" s="50"/>
      <c r="V53" s="50" t="s">
        <v>161</v>
      </c>
      <c r="W53" s="73"/>
      <c r="Z53" s="53" t="s">
        <v>162</v>
      </c>
      <c r="AA53" s="74"/>
      <c r="AD53" s="74"/>
      <c r="AE53" s="56"/>
      <c r="AF53" s="56"/>
      <c r="AG53" s="57">
        <f t="shared" si="0"/>
        <v>0</v>
      </c>
      <c r="AH53" s="58"/>
      <c r="AI53" s="59"/>
    </row>
    <row r="54" s="43" customFormat="1" ht="52.5" customHeight="1">
      <c r="A54" s="44" t="s">
        <v>163</v>
      </c>
      <c r="B54" s="45" t="s">
        <v>164</v>
      </c>
      <c r="C54" s="83"/>
      <c r="D54" s="83"/>
      <c r="E54" s="60" t="s">
        <v>64</v>
      </c>
      <c r="F54" s="46" t="s">
        <v>65</v>
      </c>
      <c r="G54" s="79">
        <v>1500000</v>
      </c>
      <c r="H54" s="79">
        <v>0</v>
      </c>
      <c r="I54" s="79">
        <v>0</v>
      </c>
      <c r="J54" s="79">
        <v>0</v>
      </c>
      <c r="K54" s="47">
        <v>1500000</v>
      </c>
      <c r="L54" s="46" t="s">
        <v>66</v>
      </c>
      <c r="M54" s="65">
        <v>500</v>
      </c>
      <c r="R54" s="51"/>
      <c r="S54" s="51" t="s">
        <v>165</v>
      </c>
      <c r="V54" s="51"/>
      <c r="W54" s="52"/>
      <c r="Z54" s="53"/>
      <c r="AA54" s="54"/>
      <c r="AD54" s="54"/>
      <c r="AE54" s="56"/>
      <c r="AF54" s="56"/>
      <c r="AG54" s="57">
        <f t="shared" si="0"/>
        <v>0</v>
      </c>
      <c r="AH54" s="61"/>
      <c r="AI54" s="59"/>
    </row>
    <row r="55" s="43" customFormat="1" ht="45" customHeight="1">
      <c r="A55" s="44" t="s">
        <v>166</v>
      </c>
      <c r="B55" s="45" t="s">
        <v>167</v>
      </c>
      <c r="C55" s="83"/>
      <c r="D55" s="83"/>
      <c r="E55" s="46" t="s">
        <v>56</v>
      </c>
      <c r="F55" s="46" t="s">
        <v>57</v>
      </c>
      <c r="G55" s="79">
        <v>0</v>
      </c>
      <c r="H55" s="79">
        <v>0</v>
      </c>
      <c r="I55" s="79">
        <v>0</v>
      </c>
      <c r="J55" s="79">
        <v>150000</v>
      </c>
      <c r="K55" s="47">
        <v>150000</v>
      </c>
      <c r="L55" s="46" t="s">
        <v>66</v>
      </c>
      <c r="M55" s="65">
        <v>40</v>
      </c>
      <c r="R55" s="51"/>
      <c r="S55" s="51"/>
      <c r="V55" s="51"/>
      <c r="W55" s="52"/>
      <c r="Z55" s="53"/>
      <c r="AA55" s="54"/>
      <c r="AD55" s="54"/>
      <c r="AE55" s="56"/>
      <c r="AF55" s="56"/>
      <c r="AG55" s="57">
        <f t="shared" si="0"/>
        <v>0</v>
      </c>
      <c r="AH55" s="61"/>
      <c r="AI55" s="59"/>
      <c r="AKU55" s="63" t="e">
        <f>#NAME?</f>
        <v>#NAME?</v>
      </c>
    </row>
    <row r="56" s="43" customFormat="1" ht="60" customHeight="1">
      <c r="A56" s="44" t="s">
        <v>168</v>
      </c>
      <c r="B56" s="45" t="s">
        <v>169</v>
      </c>
      <c r="C56" s="83"/>
      <c r="D56" s="83"/>
      <c r="E56" s="60" t="s">
        <v>64</v>
      </c>
      <c r="F56" s="46" t="s">
        <v>65</v>
      </c>
      <c r="G56" s="79">
        <v>0</v>
      </c>
      <c r="H56" s="79">
        <v>0</v>
      </c>
      <c r="I56" s="79">
        <v>0</v>
      </c>
      <c r="J56" s="79">
        <v>250000</v>
      </c>
      <c r="K56" s="47">
        <v>250000</v>
      </c>
      <c r="L56" s="46" t="s">
        <v>66</v>
      </c>
      <c r="M56" s="65">
        <v>200</v>
      </c>
      <c r="R56" s="51"/>
      <c r="S56" s="51"/>
      <c r="V56" s="51"/>
      <c r="W56" s="52"/>
      <c r="Z56" s="53"/>
      <c r="AA56" s="54"/>
      <c r="AD56" s="54"/>
      <c r="AE56" s="56"/>
      <c r="AF56" s="56"/>
      <c r="AG56" s="57"/>
      <c r="AH56" s="61"/>
      <c r="AI56" s="59"/>
      <c r="AKU56" s="63"/>
    </row>
    <row r="57" s="43" customFormat="1" ht="64.5" customHeight="1">
      <c r="A57" s="44" t="s">
        <v>170</v>
      </c>
      <c r="B57" s="45" t="s">
        <v>171</v>
      </c>
      <c r="C57" s="83"/>
      <c r="D57" s="83"/>
      <c r="E57" s="60" t="s">
        <v>152</v>
      </c>
      <c r="F57" s="46" t="s">
        <v>153</v>
      </c>
      <c r="G57" s="79">
        <v>0</v>
      </c>
      <c r="H57" s="79">
        <v>0</v>
      </c>
      <c r="I57" s="100">
        <v>500000</v>
      </c>
      <c r="J57" s="79">
        <v>0</v>
      </c>
      <c r="K57" s="47">
        <v>500000</v>
      </c>
      <c r="L57" s="46" t="s">
        <v>172</v>
      </c>
      <c r="M57" s="101">
        <v>5</v>
      </c>
      <c r="R57" s="51"/>
      <c r="S57" s="51"/>
      <c r="V57" s="51"/>
      <c r="W57" s="52"/>
      <c r="Z57" s="53"/>
      <c r="AA57" s="54" t="s">
        <v>173</v>
      </c>
      <c r="AD57" s="54"/>
      <c r="AE57" s="56"/>
      <c r="AF57" s="56"/>
      <c r="AG57" s="57">
        <f t="shared" si="0"/>
        <v>0</v>
      </c>
      <c r="AH57" s="61"/>
      <c r="AI57" s="59"/>
      <c r="AKU57" s="63"/>
    </row>
    <row r="58" s="61" customFormat="1" ht="33.75" customHeight="1">
      <c r="A58" s="70"/>
      <c r="B58" s="102" t="s">
        <v>59</v>
      </c>
      <c r="C58" s="102"/>
      <c r="D58" s="102"/>
      <c r="E58" s="102"/>
      <c r="F58" s="102"/>
      <c r="G58" s="103">
        <f>SUM(G51:G57)</f>
        <v>1500000</v>
      </c>
      <c r="H58" s="103">
        <f>SUM(H51:H57)</f>
        <v>275100</v>
      </c>
      <c r="I58" s="103">
        <f>SUM(I51:I57)</f>
        <v>650000</v>
      </c>
      <c r="J58" s="103">
        <f>SUM(J51:J57)</f>
        <v>400000</v>
      </c>
      <c r="K58" s="103">
        <f>SUM(K51:K57)</f>
        <v>2825100</v>
      </c>
      <c r="L58" s="104"/>
      <c r="M58" s="104"/>
      <c r="S58" s="50"/>
      <c r="V58" s="50"/>
      <c r="W58" s="73"/>
      <c r="Z58" s="53"/>
      <c r="AA58" s="74"/>
      <c r="AD58" s="74"/>
      <c r="AE58" s="56"/>
      <c r="AF58" s="56"/>
      <c r="AG58" s="57">
        <f t="shared" si="0"/>
        <v>0</v>
      </c>
      <c r="AI58" s="59"/>
      <c r="AKU58" s="63" t="e">
        <f>#NAME?</f>
        <v>#NAME?</v>
      </c>
    </row>
    <row r="59" s="61" customFormat="1" ht="34.5" customHeight="1">
      <c r="A59" s="44" t="s">
        <v>174</v>
      </c>
      <c r="B59" s="76" t="s">
        <v>175</v>
      </c>
      <c r="C59" s="76"/>
      <c r="D59" s="76"/>
      <c r="E59" s="76"/>
      <c r="F59" s="76"/>
      <c r="G59" s="76"/>
      <c r="H59" s="76"/>
      <c r="I59" s="76"/>
      <c r="J59" s="76"/>
      <c r="K59" s="76"/>
      <c r="L59" s="76"/>
      <c r="M59" s="76"/>
      <c r="S59" s="50"/>
      <c r="V59" s="50"/>
      <c r="W59" s="73"/>
      <c r="Z59" s="53"/>
      <c r="AA59" s="74"/>
      <c r="AD59" s="74"/>
      <c r="AE59" s="56"/>
      <c r="AF59" s="56"/>
      <c r="AG59" s="57">
        <f t="shared" si="0"/>
        <v>0</v>
      </c>
      <c r="AI59" s="59"/>
      <c r="AKU59" s="63" t="e">
        <f>#NAME?</f>
        <v>#NAME?</v>
      </c>
    </row>
    <row r="60" s="61" customFormat="1" ht="84" customHeight="1">
      <c r="A60" s="44" t="s">
        <v>176</v>
      </c>
      <c r="B60" s="77" t="s">
        <v>177</v>
      </c>
      <c r="C60" s="83"/>
      <c r="D60" s="83"/>
      <c r="E60" s="46" t="s">
        <v>96</v>
      </c>
      <c r="F60" s="46" t="s">
        <v>97</v>
      </c>
      <c r="G60" s="79">
        <v>0</v>
      </c>
      <c r="H60" s="79">
        <v>0</v>
      </c>
      <c r="I60" s="79">
        <v>0</v>
      </c>
      <c r="J60" s="79">
        <v>300000</v>
      </c>
      <c r="K60" s="47">
        <v>300000</v>
      </c>
      <c r="L60" s="46" t="s">
        <v>178</v>
      </c>
      <c r="M60" s="105" t="s">
        <v>179</v>
      </c>
      <c r="Q60" s="50"/>
      <c r="S60" s="50"/>
      <c r="V60" s="50"/>
      <c r="W60" s="73"/>
      <c r="Z60" s="53"/>
      <c r="AA60" s="74"/>
      <c r="AD60" s="74"/>
      <c r="AE60" s="56"/>
      <c r="AF60" s="56"/>
      <c r="AG60" s="57">
        <f t="shared" si="0"/>
        <v>0</v>
      </c>
      <c r="AI60" s="59"/>
      <c r="AKU60" s="63"/>
    </row>
    <row r="61" s="61" customFormat="1" ht="67.5" customHeight="1">
      <c r="A61" s="44" t="s">
        <v>180</v>
      </c>
      <c r="B61" s="45" t="s">
        <v>181</v>
      </c>
      <c r="C61" s="83"/>
      <c r="D61" s="83"/>
      <c r="E61" s="46" t="s">
        <v>182</v>
      </c>
      <c r="F61" s="46" t="s">
        <v>183</v>
      </c>
      <c r="G61" s="106">
        <v>0</v>
      </c>
      <c r="H61" s="106">
        <v>0</v>
      </c>
      <c r="I61" s="106">
        <v>0</v>
      </c>
      <c r="J61" s="47">
        <v>600000</v>
      </c>
      <c r="K61" s="47">
        <v>600000</v>
      </c>
      <c r="L61" s="46" t="s">
        <v>184</v>
      </c>
      <c r="M61" s="46" t="s">
        <v>185</v>
      </c>
      <c r="Q61" s="50"/>
      <c r="S61" s="50"/>
      <c r="V61" s="50"/>
      <c r="W61" s="73"/>
      <c r="Z61" s="53"/>
      <c r="AA61" s="74"/>
      <c r="AD61" s="74"/>
      <c r="AE61" s="56"/>
      <c r="AF61" s="56"/>
      <c r="AG61" s="57"/>
      <c r="AH61" s="58"/>
      <c r="AI61" s="59"/>
      <c r="AKU61" s="63"/>
    </row>
    <row r="62" s="61" customFormat="1" ht="100.5" customHeight="1">
      <c r="A62" s="44" t="s">
        <v>186</v>
      </c>
      <c r="B62" s="77" t="s">
        <v>187</v>
      </c>
      <c r="C62" s="83"/>
      <c r="D62" s="83"/>
      <c r="E62" s="46" t="s">
        <v>188</v>
      </c>
      <c r="F62" s="46" t="s">
        <v>189</v>
      </c>
      <c r="G62" s="79">
        <v>0</v>
      </c>
      <c r="H62" s="79">
        <v>0</v>
      </c>
      <c r="I62" s="79">
        <v>1000000</v>
      </c>
      <c r="J62" s="79">
        <v>0</v>
      </c>
      <c r="K62" s="47">
        <v>1000000</v>
      </c>
      <c r="L62" s="107" t="s">
        <v>190</v>
      </c>
      <c r="M62" s="65">
        <v>1500</v>
      </c>
      <c r="Q62" s="50"/>
      <c r="S62" s="50"/>
      <c r="V62" s="50"/>
      <c r="W62" s="73"/>
      <c r="Z62" s="53"/>
      <c r="AA62" s="74"/>
      <c r="AD62" s="74"/>
      <c r="AE62" s="56"/>
      <c r="AF62" s="56"/>
      <c r="AG62" s="57"/>
      <c r="AH62" s="58"/>
      <c r="AI62" s="59"/>
      <c r="AKU62" s="63"/>
    </row>
    <row r="63" s="61" customFormat="1" ht="68.25" customHeight="1">
      <c r="A63" s="66" t="s">
        <v>191</v>
      </c>
      <c r="B63" s="45" t="s">
        <v>192</v>
      </c>
      <c r="C63" s="67"/>
      <c r="D63" s="67"/>
      <c r="E63" s="108" t="s">
        <v>29</v>
      </c>
      <c r="F63" s="109" t="s">
        <v>30</v>
      </c>
      <c r="G63" s="68">
        <v>0</v>
      </c>
      <c r="H63" s="69">
        <v>2500000</v>
      </c>
      <c r="I63" s="69">
        <v>0</v>
      </c>
      <c r="J63" s="68">
        <v>0</v>
      </c>
      <c r="K63" s="47">
        <v>2500000</v>
      </c>
      <c r="L63" s="110" t="s">
        <v>121</v>
      </c>
      <c r="M63" s="46">
        <v>5</v>
      </c>
      <c r="Q63" s="50"/>
      <c r="S63" s="50"/>
      <c r="V63" s="50"/>
      <c r="W63" s="73"/>
      <c r="Z63" s="53"/>
      <c r="AA63" s="74"/>
      <c r="AD63" s="74"/>
      <c r="AE63" s="56"/>
      <c r="AF63" s="56"/>
      <c r="AG63" s="57"/>
      <c r="AH63" s="58"/>
      <c r="AI63" s="59"/>
      <c r="AKU63" s="63"/>
    </row>
    <row r="64" s="61" customFormat="1" ht="80.25" customHeight="1">
      <c r="A64" s="66" t="s">
        <v>193</v>
      </c>
      <c r="B64" s="77" t="s">
        <v>194</v>
      </c>
      <c r="C64" s="67"/>
      <c r="D64" s="111"/>
      <c r="E64" s="112" t="s">
        <v>111</v>
      </c>
      <c r="F64" s="113" t="s">
        <v>112</v>
      </c>
      <c r="G64" s="114">
        <v>500000</v>
      </c>
      <c r="H64" s="115">
        <v>0</v>
      </c>
      <c r="I64" s="115">
        <v>0</v>
      </c>
      <c r="J64" s="115">
        <v>0</v>
      </c>
      <c r="K64" s="116">
        <v>500000</v>
      </c>
      <c r="L64" s="113" t="s">
        <v>121</v>
      </c>
      <c r="M64" s="117">
        <v>1</v>
      </c>
      <c r="N64" s="118"/>
      <c r="O64" s="118"/>
      <c r="P64" s="118"/>
      <c r="Q64" s="119"/>
      <c r="R64" s="118"/>
      <c r="S64" s="119"/>
      <c r="T64" s="118"/>
      <c r="U64" s="118"/>
      <c r="V64" s="119"/>
      <c r="W64" s="120"/>
      <c r="X64" s="118"/>
      <c r="Y64" s="118"/>
      <c r="Z64" s="119"/>
      <c r="AA64" s="121"/>
      <c r="AB64" s="118"/>
      <c r="AC64" s="118"/>
      <c r="AD64" s="121"/>
      <c r="AE64" s="122"/>
      <c r="AF64" s="122"/>
      <c r="AG64" s="123"/>
      <c r="AH64" s="58"/>
      <c r="AI64" s="59"/>
      <c r="AKU64" s="63"/>
    </row>
    <row r="65" s="61" customFormat="1" ht="80.25" customHeight="1">
      <c r="A65" s="66" t="s">
        <v>195</v>
      </c>
      <c r="B65" s="77" t="s">
        <v>196</v>
      </c>
      <c r="C65" s="66"/>
      <c r="D65" s="124"/>
      <c r="E65" s="112" t="s">
        <v>111</v>
      </c>
      <c r="F65" s="113" t="s">
        <v>112</v>
      </c>
      <c r="G65" s="125">
        <v>500000</v>
      </c>
      <c r="H65" s="126">
        <v>0</v>
      </c>
      <c r="I65" s="126">
        <v>0</v>
      </c>
      <c r="J65" s="126">
        <v>0</v>
      </c>
      <c r="K65" s="127">
        <v>500000</v>
      </c>
      <c r="L65" s="110" t="s">
        <v>121</v>
      </c>
      <c r="M65" s="128">
        <v>1</v>
      </c>
      <c r="Q65" s="50"/>
      <c r="S65" s="50"/>
      <c r="V65" s="50"/>
      <c r="W65" s="73"/>
      <c r="Z65" s="53"/>
      <c r="AA65" s="74"/>
      <c r="AD65" s="74"/>
      <c r="AE65" s="129"/>
      <c r="AF65" s="129"/>
      <c r="AG65" s="130"/>
      <c r="AH65" s="58"/>
      <c r="AI65" s="59"/>
      <c r="AKU65" s="63"/>
    </row>
    <row r="66" s="61" customFormat="1" ht="45.75" customHeight="1">
      <c r="A66" s="66" t="s">
        <v>197</v>
      </c>
      <c r="B66" s="131" t="s">
        <v>198</v>
      </c>
      <c r="C66" s="67"/>
      <c r="D66" s="67"/>
      <c r="E66" s="108" t="s">
        <v>29</v>
      </c>
      <c r="F66" s="109" t="s">
        <v>30</v>
      </c>
      <c r="G66" s="68">
        <v>350000</v>
      </c>
      <c r="H66" s="68">
        <v>0</v>
      </c>
      <c r="I66" s="68">
        <v>0</v>
      </c>
      <c r="J66" s="68">
        <v>0</v>
      </c>
      <c r="K66" s="47">
        <v>350000</v>
      </c>
      <c r="L66" s="46" t="s">
        <v>35</v>
      </c>
      <c r="M66" s="46">
        <v>500</v>
      </c>
      <c r="Q66" s="50"/>
      <c r="S66" s="50"/>
      <c r="V66" s="50"/>
      <c r="W66" s="73"/>
      <c r="Z66" s="53"/>
      <c r="AA66" s="74"/>
      <c r="AD66" s="74"/>
      <c r="AE66" s="56"/>
      <c r="AF66" s="56"/>
      <c r="AG66" s="57"/>
      <c r="AH66" s="58"/>
      <c r="AI66" s="59"/>
      <c r="AKU66" s="63"/>
    </row>
    <row r="67" s="61" customFormat="1" ht="47.25" customHeight="1">
      <c r="A67" s="66" t="s">
        <v>199</v>
      </c>
      <c r="B67" s="131" t="s">
        <v>200</v>
      </c>
      <c r="C67" s="67"/>
      <c r="D67" s="67"/>
      <c r="E67" s="66" t="s">
        <v>29</v>
      </c>
      <c r="F67" s="46" t="s">
        <v>30</v>
      </c>
      <c r="G67" s="68">
        <v>0</v>
      </c>
      <c r="H67" s="68">
        <v>1500000</v>
      </c>
      <c r="I67" s="68">
        <v>0</v>
      </c>
      <c r="J67" s="68">
        <v>0</v>
      </c>
      <c r="K67" s="47">
        <v>1500000</v>
      </c>
      <c r="L67" s="46" t="s">
        <v>35</v>
      </c>
      <c r="M67" s="46">
        <v>1500</v>
      </c>
      <c r="Q67" s="50"/>
      <c r="S67" s="50"/>
      <c r="V67" s="50"/>
      <c r="W67" s="73"/>
      <c r="Z67" s="53"/>
      <c r="AA67" s="74"/>
      <c r="AD67" s="74"/>
      <c r="AE67" s="56"/>
      <c r="AF67" s="56"/>
      <c r="AG67" s="57"/>
      <c r="AH67" s="58"/>
      <c r="AI67" s="59"/>
      <c r="AKU67" s="63"/>
    </row>
    <row r="68" s="61" customFormat="1" ht="48" customHeight="1">
      <c r="A68" s="66" t="s">
        <v>201</v>
      </c>
      <c r="B68" s="131" t="s">
        <v>202</v>
      </c>
      <c r="C68" s="67"/>
      <c r="D68" s="67"/>
      <c r="E68" s="66" t="s">
        <v>29</v>
      </c>
      <c r="F68" s="46" t="s">
        <v>30</v>
      </c>
      <c r="G68" s="68">
        <v>0</v>
      </c>
      <c r="H68" s="68">
        <v>500000</v>
      </c>
      <c r="I68" s="68">
        <v>0</v>
      </c>
      <c r="J68" s="68">
        <v>0</v>
      </c>
      <c r="K68" s="47">
        <v>500000</v>
      </c>
      <c r="L68" s="46" t="s">
        <v>35</v>
      </c>
      <c r="M68" s="46">
        <v>700</v>
      </c>
      <c r="Q68" s="50"/>
      <c r="S68" s="50"/>
      <c r="V68" s="50"/>
      <c r="W68" s="73"/>
      <c r="Z68" s="53"/>
      <c r="AA68" s="74"/>
      <c r="AD68" s="74"/>
      <c r="AE68" s="56"/>
      <c r="AF68" s="56"/>
      <c r="AG68" s="57">
        <f t="shared" si="0"/>
        <v>0</v>
      </c>
      <c r="AI68" s="59"/>
      <c r="AKU68" s="63"/>
    </row>
    <row r="69" s="61" customFormat="1" ht="49.5" customHeight="1">
      <c r="A69" s="66" t="s">
        <v>203</v>
      </c>
      <c r="B69" s="131" t="s">
        <v>204</v>
      </c>
      <c r="C69" s="67"/>
      <c r="D69" s="67"/>
      <c r="E69" s="66" t="s">
        <v>29</v>
      </c>
      <c r="F69" s="46" t="s">
        <v>30</v>
      </c>
      <c r="G69" s="68">
        <v>0</v>
      </c>
      <c r="H69" s="68">
        <v>0</v>
      </c>
      <c r="I69" s="68">
        <v>0</v>
      </c>
      <c r="J69" s="68">
        <v>1500000</v>
      </c>
      <c r="K69" s="47">
        <v>1500000</v>
      </c>
      <c r="L69" s="46" t="s">
        <v>35</v>
      </c>
      <c r="M69" s="46">
        <v>1500</v>
      </c>
      <c r="Q69" s="50"/>
      <c r="S69" s="50" t="s">
        <v>205</v>
      </c>
      <c r="V69" s="50"/>
      <c r="W69" s="73"/>
      <c r="Z69" s="53"/>
      <c r="AA69" s="74"/>
      <c r="AD69" s="74"/>
      <c r="AE69" s="56"/>
      <c r="AF69" s="56"/>
      <c r="AG69" s="57">
        <f t="shared" si="0"/>
        <v>0</v>
      </c>
      <c r="AI69" s="59"/>
      <c r="AKU69" s="63"/>
    </row>
    <row r="70" s="61" customFormat="1" ht="57" customHeight="1">
      <c r="A70" s="66" t="s">
        <v>206</v>
      </c>
      <c r="B70" s="132" t="s">
        <v>207</v>
      </c>
      <c r="C70" s="67"/>
      <c r="D70" s="67"/>
      <c r="E70" s="46" t="s">
        <v>208</v>
      </c>
      <c r="F70" s="46" t="s">
        <v>209</v>
      </c>
      <c r="G70" s="68">
        <v>0</v>
      </c>
      <c r="H70" s="68">
        <v>0</v>
      </c>
      <c r="I70" s="68">
        <v>0</v>
      </c>
      <c r="J70" s="133">
        <v>100000</v>
      </c>
      <c r="K70" s="127">
        <v>100000</v>
      </c>
      <c r="L70" s="46" t="s">
        <v>35</v>
      </c>
      <c r="M70" s="46">
        <v>200</v>
      </c>
      <c r="Q70" s="50"/>
      <c r="S70" s="50"/>
      <c r="V70" s="50"/>
      <c r="W70" s="73"/>
      <c r="Z70" s="53"/>
      <c r="AA70" s="74"/>
      <c r="AD70" s="74"/>
      <c r="AE70" s="56"/>
      <c r="AF70" s="56"/>
      <c r="AG70" s="57"/>
      <c r="AI70" s="59"/>
      <c r="AKU70" s="63"/>
    </row>
    <row r="71" s="61" customFormat="1" ht="36.75" customHeight="1">
      <c r="A71" s="70"/>
      <c r="B71" s="102" t="s">
        <v>59</v>
      </c>
      <c r="C71" s="102"/>
      <c r="D71" s="102"/>
      <c r="E71" s="102"/>
      <c r="F71" s="102"/>
      <c r="G71" s="103">
        <f>SUM(G60:G70)</f>
        <v>1350000</v>
      </c>
      <c r="H71" s="103">
        <f>SUM(H60:H70)</f>
        <v>4500000</v>
      </c>
      <c r="I71" s="103">
        <f>SUM(I60:I70)</f>
        <v>1000000</v>
      </c>
      <c r="J71" s="103">
        <f>SUM(J60:J70)</f>
        <v>2500000</v>
      </c>
      <c r="K71" s="103">
        <f>SUM(K60:K70)</f>
        <v>9350000</v>
      </c>
      <c r="L71" s="134"/>
      <c r="M71" s="135"/>
      <c r="S71" s="50"/>
      <c r="V71" s="50"/>
      <c r="W71" s="73"/>
      <c r="Z71" s="53"/>
      <c r="AA71" s="74"/>
      <c r="AD71" s="74"/>
      <c r="AE71" s="56"/>
      <c r="AF71" s="56"/>
      <c r="AG71" s="57">
        <f t="shared" si="0"/>
        <v>0</v>
      </c>
      <c r="AI71" s="59"/>
    </row>
    <row r="72" s="61" customFormat="1" ht="36.75" customHeight="1">
      <c r="A72" s="44" t="s">
        <v>210</v>
      </c>
      <c r="B72" s="136" t="s">
        <v>211</v>
      </c>
      <c r="C72" s="137"/>
      <c r="D72" s="137"/>
      <c r="E72" s="137"/>
      <c r="F72" s="137"/>
      <c r="G72" s="137"/>
      <c r="H72" s="137"/>
      <c r="I72" s="137"/>
      <c r="J72" s="137"/>
      <c r="K72" s="137"/>
      <c r="L72" s="137"/>
      <c r="M72" s="138"/>
      <c r="S72" s="50"/>
      <c r="V72" s="50"/>
      <c r="W72" s="73"/>
      <c r="Z72" s="53"/>
      <c r="AA72" s="74"/>
      <c r="AD72" s="74"/>
      <c r="AE72" s="56"/>
      <c r="AF72" s="56"/>
      <c r="AG72" s="57">
        <f t="shared" si="0"/>
        <v>0</v>
      </c>
      <c r="AI72" s="59"/>
    </row>
    <row r="73" s="61" customFormat="1" ht="57.75" customHeight="1">
      <c r="A73" s="44" t="s">
        <v>212</v>
      </c>
      <c r="B73" s="45" t="s">
        <v>213</v>
      </c>
      <c r="C73" s="83"/>
      <c r="D73" s="83"/>
      <c r="E73" s="46" t="s">
        <v>214</v>
      </c>
      <c r="F73" s="46" t="s">
        <v>215</v>
      </c>
      <c r="G73" s="79">
        <v>0</v>
      </c>
      <c r="H73" s="79">
        <v>30000</v>
      </c>
      <c r="I73" s="79">
        <v>0</v>
      </c>
      <c r="J73" s="79">
        <v>0</v>
      </c>
      <c r="K73" s="47">
        <v>30000</v>
      </c>
      <c r="L73" s="46" t="s">
        <v>66</v>
      </c>
      <c r="M73" s="65">
        <v>300</v>
      </c>
      <c r="S73" s="50"/>
      <c r="V73" s="50"/>
      <c r="W73" s="73"/>
      <c r="Y73" s="61" t="s">
        <v>216</v>
      </c>
      <c r="Z73" s="53"/>
      <c r="AA73" s="74"/>
      <c r="AD73" s="74"/>
      <c r="AE73" s="56"/>
      <c r="AF73" s="56"/>
      <c r="AG73" s="57">
        <f t="shared" si="0"/>
        <v>0</v>
      </c>
      <c r="AI73" s="59"/>
    </row>
    <row r="74" s="61" customFormat="1" ht="54" customHeight="1">
      <c r="A74" s="44" t="s">
        <v>217</v>
      </c>
      <c r="B74" s="45" t="s">
        <v>218</v>
      </c>
      <c r="C74" s="83"/>
      <c r="D74" s="83"/>
      <c r="E74" s="60" t="s">
        <v>219</v>
      </c>
      <c r="F74" s="60" t="s">
        <v>220</v>
      </c>
      <c r="G74" s="79">
        <v>0</v>
      </c>
      <c r="H74" s="79">
        <v>0</v>
      </c>
      <c r="I74" s="79">
        <v>0</v>
      </c>
      <c r="J74" s="79">
        <v>200000</v>
      </c>
      <c r="K74" s="47">
        <v>200000</v>
      </c>
      <c r="L74" s="60" t="s">
        <v>35</v>
      </c>
      <c r="M74" s="44" t="s">
        <v>221</v>
      </c>
      <c r="S74" s="50"/>
      <c r="V74" s="50"/>
      <c r="W74" s="73"/>
      <c r="Z74" s="53"/>
      <c r="AA74" s="74"/>
      <c r="AD74" s="74"/>
      <c r="AE74" s="56"/>
      <c r="AF74" s="56"/>
      <c r="AG74" s="57">
        <f t="shared" si="0"/>
        <v>0</v>
      </c>
      <c r="AI74" s="59"/>
    </row>
    <row r="75" s="61" customFormat="1" ht="66.75" customHeight="1">
      <c r="A75" s="44" t="s">
        <v>222</v>
      </c>
      <c r="B75" s="45" t="s">
        <v>223</v>
      </c>
      <c r="C75" s="83"/>
      <c r="D75" s="83"/>
      <c r="E75" s="46" t="s">
        <v>214</v>
      </c>
      <c r="F75" s="46" t="s">
        <v>215</v>
      </c>
      <c r="G75" s="79">
        <v>0</v>
      </c>
      <c r="H75" s="79">
        <v>0</v>
      </c>
      <c r="I75" s="79">
        <v>0</v>
      </c>
      <c r="J75" s="47">
        <v>500000</v>
      </c>
      <c r="K75" s="47">
        <v>500000</v>
      </c>
      <c r="L75" s="46" t="s">
        <v>66</v>
      </c>
      <c r="M75" s="65">
        <v>400</v>
      </c>
      <c r="S75" s="50"/>
      <c r="V75" s="50"/>
      <c r="W75" s="73"/>
      <c r="Z75" s="53"/>
      <c r="AA75" s="74"/>
      <c r="AD75" s="74"/>
      <c r="AE75" s="56"/>
      <c r="AF75" s="56"/>
      <c r="AG75" s="57">
        <f t="shared" ref="AG75:AG99" si="1">AE75-AF75</f>
        <v>0</v>
      </c>
      <c r="AI75" s="59"/>
    </row>
    <row r="76" s="61" customFormat="1" ht="65.25" customHeight="1">
      <c r="A76" s="44" t="s">
        <v>224</v>
      </c>
      <c r="B76" s="77" t="s">
        <v>225</v>
      </c>
      <c r="C76" s="83"/>
      <c r="D76" s="83"/>
      <c r="E76" s="46" t="s">
        <v>214</v>
      </c>
      <c r="F76" s="46" t="s">
        <v>215</v>
      </c>
      <c r="G76" s="79">
        <v>0</v>
      </c>
      <c r="H76" s="47">
        <v>60000</v>
      </c>
      <c r="I76" s="79">
        <v>0</v>
      </c>
      <c r="J76" s="79">
        <v>0</v>
      </c>
      <c r="K76" s="47">
        <v>60000</v>
      </c>
      <c r="L76" s="60" t="s">
        <v>35</v>
      </c>
      <c r="M76" s="44" t="s">
        <v>226</v>
      </c>
      <c r="S76" s="50"/>
      <c r="V76" s="50"/>
      <c r="W76" s="73"/>
      <c r="Z76" s="53"/>
      <c r="AA76" s="74"/>
      <c r="AD76" s="74"/>
      <c r="AE76" s="56"/>
      <c r="AF76" s="56"/>
      <c r="AG76" s="57">
        <f t="shared" si="1"/>
        <v>0</v>
      </c>
      <c r="AI76" s="59"/>
    </row>
    <row r="77" s="61" customFormat="1" ht="53.25" customHeight="1">
      <c r="A77" s="44" t="s">
        <v>227</v>
      </c>
      <c r="B77" s="77" t="s">
        <v>228</v>
      </c>
      <c r="C77" s="83"/>
      <c r="D77" s="83"/>
      <c r="E77" s="60" t="s">
        <v>219</v>
      </c>
      <c r="F77" s="60" t="s">
        <v>220</v>
      </c>
      <c r="G77" s="79">
        <v>0</v>
      </c>
      <c r="H77" s="79">
        <v>0</v>
      </c>
      <c r="I77" s="79">
        <v>0</v>
      </c>
      <c r="J77" s="79">
        <v>200000</v>
      </c>
      <c r="K77" s="47">
        <v>200000</v>
      </c>
      <c r="L77" s="46" t="s">
        <v>66</v>
      </c>
      <c r="M77" s="101">
        <v>80</v>
      </c>
      <c r="S77" s="50"/>
      <c r="V77" s="50"/>
      <c r="W77" s="73"/>
      <c r="Z77" s="53"/>
      <c r="AA77" s="74"/>
      <c r="AD77" s="74"/>
      <c r="AE77" s="56"/>
      <c r="AF77" s="56"/>
      <c r="AG77" s="57">
        <f t="shared" si="1"/>
        <v>0</v>
      </c>
      <c r="AI77" s="59"/>
    </row>
    <row r="78" s="61" customFormat="1" ht="57.75" customHeight="1">
      <c r="A78" s="44" t="s">
        <v>229</v>
      </c>
      <c r="B78" s="45" t="s">
        <v>230</v>
      </c>
      <c r="C78" s="83"/>
      <c r="D78" s="83"/>
      <c r="E78" s="46" t="s">
        <v>214</v>
      </c>
      <c r="F78" s="46" t="s">
        <v>215</v>
      </c>
      <c r="G78" s="79">
        <v>0</v>
      </c>
      <c r="H78" s="47">
        <v>100000</v>
      </c>
      <c r="I78" s="79">
        <v>0</v>
      </c>
      <c r="J78" s="79">
        <v>0</v>
      </c>
      <c r="K78" s="47">
        <v>100000</v>
      </c>
      <c r="L78" s="46" t="s">
        <v>66</v>
      </c>
      <c r="M78" s="65">
        <v>100</v>
      </c>
      <c r="S78" s="50"/>
      <c r="V78" s="50"/>
      <c r="W78" s="73"/>
      <c r="Z78" s="53"/>
      <c r="AA78" s="74"/>
      <c r="AD78" s="74"/>
      <c r="AE78" s="56"/>
      <c r="AF78" s="56"/>
      <c r="AG78" s="57">
        <f t="shared" si="1"/>
        <v>0</v>
      </c>
      <c r="AI78" s="59"/>
    </row>
    <row r="79" s="61" customFormat="1" ht="48.75" customHeight="1">
      <c r="A79" s="44" t="s">
        <v>231</v>
      </c>
      <c r="B79" s="45" t="s">
        <v>232</v>
      </c>
      <c r="C79" s="83"/>
      <c r="D79" s="83"/>
      <c r="E79" s="46" t="s">
        <v>214</v>
      </c>
      <c r="F79" s="46" t="s">
        <v>215</v>
      </c>
      <c r="G79" s="79">
        <v>0</v>
      </c>
      <c r="H79" s="79">
        <v>70000</v>
      </c>
      <c r="I79" s="79">
        <v>0</v>
      </c>
      <c r="J79" s="79">
        <v>0</v>
      </c>
      <c r="K79" s="47">
        <v>70000</v>
      </c>
      <c r="L79" s="60" t="s">
        <v>35</v>
      </c>
      <c r="M79" s="44" t="s">
        <v>233</v>
      </c>
      <c r="R79" s="61" t="s">
        <v>234</v>
      </c>
      <c r="S79" s="50"/>
      <c r="V79" s="50"/>
      <c r="W79" s="73"/>
      <c r="Z79" s="53"/>
      <c r="AA79" s="74"/>
      <c r="AB79" s="61" t="s">
        <v>235</v>
      </c>
      <c r="AD79" s="74"/>
      <c r="AE79" s="56"/>
      <c r="AF79" s="56"/>
      <c r="AG79" s="57">
        <f t="shared" si="1"/>
        <v>0</v>
      </c>
      <c r="AI79" s="59"/>
    </row>
    <row r="80" s="61" customFormat="1" ht="68.25" customHeight="1">
      <c r="A80" s="44" t="s">
        <v>236</v>
      </c>
      <c r="B80" s="45" t="s">
        <v>237</v>
      </c>
      <c r="C80" s="83"/>
      <c r="D80" s="83"/>
      <c r="E80" s="60" t="s">
        <v>219</v>
      </c>
      <c r="F80" s="60" t="s">
        <v>220</v>
      </c>
      <c r="G80" s="79">
        <v>0</v>
      </c>
      <c r="H80" s="79">
        <v>0</v>
      </c>
      <c r="I80" s="79">
        <v>0</v>
      </c>
      <c r="J80" s="79">
        <v>100000</v>
      </c>
      <c r="K80" s="47">
        <v>100000</v>
      </c>
      <c r="L80" s="46" t="s">
        <v>238</v>
      </c>
      <c r="M80" s="101" t="s">
        <v>239</v>
      </c>
      <c r="S80" s="50"/>
      <c r="V80" s="50"/>
      <c r="W80" s="73"/>
      <c r="Z80" s="53"/>
      <c r="AA80" s="74"/>
      <c r="AD80" s="74"/>
      <c r="AE80" s="56"/>
      <c r="AF80" s="56"/>
      <c r="AG80" s="57"/>
      <c r="AI80" s="59"/>
    </row>
    <row r="81" s="61" customFormat="1" ht="47.25" customHeight="1">
      <c r="A81" s="139" t="s">
        <v>240</v>
      </c>
      <c r="B81" s="92" t="s">
        <v>241</v>
      </c>
      <c r="C81" s="67"/>
      <c r="D81" s="67"/>
      <c r="E81" s="66" t="s">
        <v>242</v>
      </c>
      <c r="F81" s="46" t="s">
        <v>243</v>
      </c>
      <c r="G81" s="68">
        <v>0</v>
      </c>
      <c r="H81" s="68">
        <v>0</v>
      </c>
      <c r="I81" s="68">
        <v>0</v>
      </c>
      <c r="J81" s="68">
        <v>1500000</v>
      </c>
      <c r="K81" s="68">
        <v>1500000</v>
      </c>
      <c r="L81" s="60" t="s">
        <v>172</v>
      </c>
      <c r="M81" s="101">
        <v>10</v>
      </c>
      <c r="S81" s="50"/>
      <c r="V81" s="50"/>
      <c r="W81" s="73"/>
      <c r="Z81" s="53"/>
      <c r="AA81" s="74"/>
      <c r="AD81" s="74"/>
      <c r="AE81" s="56"/>
      <c r="AF81" s="56"/>
      <c r="AG81" s="57"/>
      <c r="AI81" s="59"/>
    </row>
    <row r="82" s="61" customFormat="1" ht="69.75" customHeight="1">
      <c r="A82" s="139" t="s">
        <v>244</v>
      </c>
      <c r="B82" s="45" t="s">
        <v>245</v>
      </c>
      <c r="C82" s="67"/>
      <c r="D82" s="67"/>
      <c r="E82" s="66" t="s">
        <v>246</v>
      </c>
      <c r="F82" s="46" t="s">
        <v>247</v>
      </c>
      <c r="G82" s="68">
        <v>0</v>
      </c>
      <c r="H82" s="68">
        <v>0</v>
      </c>
      <c r="I82" s="68">
        <v>0</v>
      </c>
      <c r="J82" s="68">
        <v>0</v>
      </c>
      <c r="K82" s="79">
        <v>0</v>
      </c>
      <c r="L82" s="46" t="s">
        <v>66</v>
      </c>
      <c r="M82" s="46">
        <v>150</v>
      </c>
      <c r="S82" s="50"/>
      <c r="V82" s="50"/>
      <c r="W82" s="73"/>
      <c r="Z82" s="53"/>
      <c r="AA82" s="74"/>
      <c r="AD82" s="74"/>
      <c r="AE82" s="56"/>
      <c r="AF82" s="56"/>
      <c r="AG82" s="57">
        <f t="shared" si="1"/>
        <v>0</v>
      </c>
      <c r="AI82" s="59"/>
    </row>
    <row r="83" s="61" customFormat="1" ht="36.75" customHeight="1">
      <c r="A83" s="70"/>
      <c r="B83" s="102" t="s">
        <v>59</v>
      </c>
      <c r="C83" s="102"/>
      <c r="D83" s="102"/>
      <c r="E83" s="102"/>
      <c r="F83" s="102"/>
      <c r="G83" s="140">
        <f>SUM(G73:G82)</f>
        <v>0</v>
      </c>
      <c r="H83" s="140">
        <f>SUM(H73:H82)</f>
        <v>260000</v>
      </c>
      <c r="I83" s="140">
        <f>SUM(I73:I82)</f>
        <v>0</v>
      </c>
      <c r="J83" s="140">
        <f>SUM(J73:J82)</f>
        <v>2500000</v>
      </c>
      <c r="K83" s="140">
        <f>SUM(K73:K82)</f>
        <v>2760000</v>
      </c>
      <c r="L83" s="102"/>
      <c r="M83" s="102"/>
      <c r="S83" s="50"/>
      <c r="V83" s="50"/>
      <c r="W83" s="73"/>
      <c r="Z83" s="53"/>
      <c r="AA83" s="74"/>
      <c r="AD83" s="74"/>
      <c r="AE83" s="56"/>
      <c r="AF83" s="56"/>
      <c r="AG83" s="57">
        <f t="shared" si="1"/>
        <v>0</v>
      </c>
      <c r="AI83" s="59"/>
    </row>
    <row r="84" s="61" customFormat="1" ht="36.75" customHeight="1">
      <c r="A84" s="44" t="s">
        <v>248</v>
      </c>
      <c r="B84" s="136" t="s">
        <v>249</v>
      </c>
      <c r="C84" s="137"/>
      <c r="D84" s="137"/>
      <c r="E84" s="137"/>
      <c r="F84" s="137"/>
      <c r="G84" s="137"/>
      <c r="H84" s="137"/>
      <c r="I84" s="137"/>
      <c r="J84" s="137"/>
      <c r="K84" s="137"/>
      <c r="L84" s="137"/>
      <c r="M84" s="138"/>
      <c r="S84" s="50"/>
      <c r="V84" s="50"/>
      <c r="W84" s="73"/>
      <c r="Z84" s="53"/>
      <c r="AA84" s="74"/>
      <c r="AD84" s="74"/>
      <c r="AE84" s="56"/>
      <c r="AF84" s="56"/>
      <c r="AG84" s="57">
        <f t="shared" si="1"/>
        <v>0</v>
      </c>
      <c r="AI84" s="59"/>
    </row>
    <row r="85" s="61" customFormat="1" ht="62.25" customHeight="1">
      <c r="A85" s="44" t="s">
        <v>250</v>
      </c>
      <c r="B85" s="45" t="s">
        <v>251</v>
      </c>
      <c r="C85" s="83"/>
      <c r="D85" s="83"/>
      <c r="E85" s="46" t="s">
        <v>252</v>
      </c>
      <c r="F85" s="46" t="s">
        <v>253</v>
      </c>
      <c r="G85" s="79">
        <v>500000</v>
      </c>
      <c r="H85" s="79">
        <v>0</v>
      </c>
      <c r="I85" s="79">
        <v>0</v>
      </c>
      <c r="J85" s="79">
        <v>0</v>
      </c>
      <c r="K85" s="47">
        <v>500000</v>
      </c>
      <c r="L85" s="60" t="s">
        <v>35</v>
      </c>
      <c r="M85" s="44" t="s">
        <v>254</v>
      </c>
      <c r="S85" s="50"/>
      <c r="V85" s="50"/>
      <c r="W85" s="73"/>
      <c r="Z85" s="53"/>
      <c r="AA85" s="74"/>
      <c r="AD85" s="74"/>
      <c r="AE85" s="56"/>
      <c r="AF85" s="56"/>
      <c r="AG85" s="57">
        <f t="shared" si="1"/>
        <v>0</v>
      </c>
      <c r="AH85" s="50"/>
      <c r="AI85" s="59"/>
      <c r="AKU85" s="61" t="s">
        <v>255</v>
      </c>
    </row>
    <row r="86" s="61" customFormat="1" ht="62.25" customHeight="1">
      <c r="A86" s="44" t="s">
        <v>256</v>
      </c>
      <c r="B86" s="45" t="s">
        <v>257</v>
      </c>
      <c r="C86" s="83"/>
      <c r="D86" s="83"/>
      <c r="E86" s="46" t="s">
        <v>252</v>
      </c>
      <c r="F86" s="46" t="s">
        <v>253</v>
      </c>
      <c r="G86" s="79">
        <v>0</v>
      </c>
      <c r="H86" s="79">
        <v>1500000</v>
      </c>
      <c r="I86" s="79">
        <v>0</v>
      </c>
      <c r="J86" s="79">
        <v>0</v>
      </c>
      <c r="K86" s="47">
        <v>1500000</v>
      </c>
      <c r="L86" s="60" t="s">
        <v>35</v>
      </c>
      <c r="M86" s="44" t="s">
        <v>233</v>
      </c>
      <c r="S86" s="50"/>
      <c r="V86" s="50"/>
      <c r="W86" s="73"/>
      <c r="Z86" s="53"/>
      <c r="AA86" s="74"/>
      <c r="AD86" s="74"/>
      <c r="AE86" s="56"/>
      <c r="AF86" s="56"/>
      <c r="AG86" s="57"/>
      <c r="AH86" s="50"/>
      <c r="AI86" s="59"/>
    </row>
    <row r="87" s="61" customFormat="1" ht="54.75" customHeight="1">
      <c r="A87" s="44" t="s">
        <v>258</v>
      </c>
      <c r="B87" s="45" t="s">
        <v>259</v>
      </c>
      <c r="C87" s="83"/>
      <c r="D87" s="83"/>
      <c r="E87" s="46" t="s">
        <v>260</v>
      </c>
      <c r="F87" s="46" t="s">
        <v>261</v>
      </c>
      <c r="G87" s="79">
        <v>0</v>
      </c>
      <c r="H87" s="79">
        <v>0</v>
      </c>
      <c r="I87" s="79">
        <v>0</v>
      </c>
      <c r="J87" s="79">
        <v>700000</v>
      </c>
      <c r="K87" s="47">
        <v>700000</v>
      </c>
      <c r="L87" s="60" t="s">
        <v>35</v>
      </c>
      <c r="M87" s="44" t="s">
        <v>262</v>
      </c>
      <c r="S87" s="50"/>
      <c r="V87" s="50"/>
      <c r="W87" s="73"/>
      <c r="Z87" s="53"/>
      <c r="AA87" s="74"/>
      <c r="AD87" s="74"/>
      <c r="AE87" s="56"/>
      <c r="AF87" s="56"/>
      <c r="AG87" s="57"/>
      <c r="AH87" s="50"/>
      <c r="AI87" s="59"/>
    </row>
    <row r="88" s="61" customFormat="1" ht="62.25" customHeight="1">
      <c r="A88" s="44" t="s">
        <v>263</v>
      </c>
      <c r="B88" s="131" t="s">
        <v>264</v>
      </c>
      <c r="C88" s="83"/>
      <c r="D88" s="83"/>
      <c r="E88" s="46" t="s">
        <v>29</v>
      </c>
      <c r="F88" s="46" t="s">
        <v>30</v>
      </c>
      <c r="G88" s="79">
        <v>0</v>
      </c>
      <c r="H88" s="79">
        <v>0</v>
      </c>
      <c r="I88" s="79">
        <v>0</v>
      </c>
      <c r="J88" s="79">
        <v>350000</v>
      </c>
      <c r="K88" s="47">
        <v>350000</v>
      </c>
      <c r="L88" s="60" t="s">
        <v>35</v>
      </c>
      <c r="M88" s="101">
        <v>300</v>
      </c>
      <c r="S88" s="50"/>
      <c r="V88" s="50"/>
      <c r="W88" s="73"/>
      <c r="Z88" s="53"/>
      <c r="AA88" s="74"/>
      <c r="AD88" s="74"/>
      <c r="AE88" s="56"/>
      <c r="AF88" s="56"/>
      <c r="AG88" s="57"/>
      <c r="AH88" s="50"/>
      <c r="AI88" s="59"/>
    </row>
    <row r="89" s="61" customFormat="1" ht="62.25" customHeight="1">
      <c r="A89" s="44" t="s">
        <v>265</v>
      </c>
      <c r="B89" s="131" t="s">
        <v>266</v>
      </c>
      <c r="C89" s="83"/>
      <c r="D89" s="83"/>
      <c r="E89" s="46" t="s">
        <v>242</v>
      </c>
      <c r="F89" s="46" t="s">
        <v>243</v>
      </c>
      <c r="G89" s="79">
        <v>0</v>
      </c>
      <c r="H89" s="79">
        <v>0</v>
      </c>
      <c r="I89" s="79">
        <v>500000</v>
      </c>
      <c r="J89" s="79">
        <v>0</v>
      </c>
      <c r="K89" s="47">
        <v>500000</v>
      </c>
      <c r="L89" s="60" t="s">
        <v>35</v>
      </c>
      <c r="M89" s="101">
        <v>100</v>
      </c>
      <c r="S89" s="50"/>
      <c r="V89" s="50"/>
      <c r="W89" s="73"/>
      <c r="Z89" s="53"/>
      <c r="AA89" s="74"/>
      <c r="AD89" s="74"/>
      <c r="AE89" s="56"/>
      <c r="AF89" s="56"/>
      <c r="AG89" s="57"/>
      <c r="AH89" s="50"/>
      <c r="AI89" s="59"/>
    </row>
    <row r="90" s="61" customFormat="1" ht="63.75" customHeight="1">
      <c r="A90" s="44" t="s">
        <v>267</v>
      </c>
      <c r="B90" s="45" t="s">
        <v>268</v>
      </c>
      <c r="C90" s="83"/>
      <c r="D90" s="83"/>
      <c r="E90" s="46" t="s">
        <v>269</v>
      </c>
      <c r="F90" s="46" t="s">
        <v>270</v>
      </c>
      <c r="G90" s="79">
        <v>60000</v>
      </c>
      <c r="H90" s="79">
        <v>0</v>
      </c>
      <c r="I90" s="79">
        <v>0</v>
      </c>
      <c r="J90" s="79">
        <v>0</v>
      </c>
      <c r="K90" s="47">
        <v>60000</v>
      </c>
      <c r="L90" s="60" t="s">
        <v>35</v>
      </c>
      <c r="M90" s="101">
        <v>100</v>
      </c>
      <c r="S90" s="50" t="s">
        <v>271</v>
      </c>
      <c r="V90" s="50"/>
      <c r="W90" s="73"/>
      <c r="Z90" s="53"/>
      <c r="AA90" s="74"/>
      <c r="AD90" s="74"/>
      <c r="AE90" s="56"/>
      <c r="AF90" s="56"/>
      <c r="AG90" s="57">
        <f t="shared" si="1"/>
        <v>0</v>
      </c>
      <c r="AI90" s="59"/>
    </row>
    <row r="91" s="61" customFormat="1" ht="63.75" customHeight="1">
      <c r="A91" s="44" t="s">
        <v>272</v>
      </c>
      <c r="B91" s="45" t="s">
        <v>273</v>
      </c>
      <c r="C91" s="83"/>
      <c r="D91" s="83"/>
      <c r="E91" s="46" t="s">
        <v>260</v>
      </c>
      <c r="F91" s="46" t="s">
        <v>261</v>
      </c>
      <c r="G91" s="79">
        <v>0</v>
      </c>
      <c r="H91" s="79">
        <v>0</v>
      </c>
      <c r="I91" s="79">
        <v>0</v>
      </c>
      <c r="J91" s="79">
        <v>700000</v>
      </c>
      <c r="K91" s="47">
        <v>700000</v>
      </c>
      <c r="L91" s="46" t="s">
        <v>274</v>
      </c>
      <c r="M91" s="101" t="s">
        <v>275</v>
      </c>
      <c r="S91" s="50"/>
      <c r="V91" s="50"/>
      <c r="W91" s="73"/>
      <c r="Z91" s="53"/>
      <c r="AA91" s="74"/>
      <c r="AD91" s="74"/>
      <c r="AE91" s="56"/>
      <c r="AF91" s="56"/>
      <c r="AG91" s="57">
        <f t="shared" si="1"/>
        <v>0</v>
      </c>
      <c r="AI91" s="59"/>
    </row>
    <row r="92" s="61" customFormat="1" ht="48.75" customHeight="1">
      <c r="A92" s="44" t="s">
        <v>276</v>
      </c>
      <c r="B92" s="45" t="s">
        <v>277</v>
      </c>
      <c r="C92" s="83"/>
      <c r="D92" s="83"/>
      <c r="E92" s="46" t="s">
        <v>260</v>
      </c>
      <c r="F92" s="46" t="s">
        <v>261</v>
      </c>
      <c r="G92" s="79">
        <v>0</v>
      </c>
      <c r="H92" s="79">
        <v>0</v>
      </c>
      <c r="I92" s="47">
        <v>200000</v>
      </c>
      <c r="J92" s="79">
        <v>0</v>
      </c>
      <c r="K92" s="47">
        <v>200000</v>
      </c>
      <c r="L92" s="60" t="s">
        <v>35</v>
      </c>
      <c r="M92" s="101">
        <v>100</v>
      </c>
      <c r="S92" s="50"/>
      <c r="V92" s="50"/>
      <c r="W92" s="73"/>
      <c r="Y92" s="61" t="s">
        <v>278</v>
      </c>
      <c r="Z92" s="53"/>
      <c r="AA92" s="74"/>
      <c r="AD92" s="74"/>
      <c r="AE92" s="56"/>
      <c r="AF92" s="56"/>
      <c r="AG92" s="57">
        <f t="shared" si="1"/>
        <v>0</v>
      </c>
      <c r="AI92" s="59"/>
    </row>
    <row r="93" s="61" customFormat="1" ht="48.75" customHeight="1">
      <c r="A93" s="44" t="s">
        <v>279</v>
      </c>
      <c r="B93" s="141" t="s">
        <v>280</v>
      </c>
      <c r="C93" s="83"/>
      <c r="D93" s="83"/>
      <c r="E93" s="46" t="s">
        <v>252</v>
      </c>
      <c r="F93" s="46" t="s">
        <v>253</v>
      </c>
      <c r="G93" s="79">
        <v>0</v>
      </c>
      <c r="H93" s="47">
        <v>500000</v>
      </c>
      <c r="I93" s="79">
        <v>0</v>
      </c>
      <c r="J93" s="79">
        <v>0</v>
      </c>
      <c r="K93" s="47">
        <v>500000</v>
      </c>
      <c r="L93" s="60" t="s">
        <v>35</v>
      </c>
      <c r="M93" s="101">
        <v>200</v>
      </c>
      <c r="S93" s="50"/>
      <c r="V93" s="50"/>
      <c r="W93" s="73"/>
      <c r="Z93" s="53"/>
      <c r="AA93" s="74"/>
      <c r="AD93" s="74"/>
      <c r="AE93" s="56"/>
      <c r="AF93" s="56"/>
      <c r="AG93" s="57"/>
      <c r="AI93" s="59"/>
    </row>
    <row r="94" s="61" customFormat="1" ht="30" customHeight="1">
      <c r="A94" s="70"/>
      <c r="B94" s="102" t="s">
        <v>59</v>
      </c>
      <c r="C94" s="102"/>
      <c r="D94" s="102"/>
      <c r="E94" s="102"/>
      <c r="F94" s="102"/>
      <c r="G94" s="140">
        <f>SUM(G85:G93)</f>
        <v>560000</v>
      </c>
      <c r="H94" s="140">
        <f>SUM(H85:H93)</f>
        <v>2000000</v>
      </c>
      <c r="I94" s="140">
        <f>SUM(I85:I93)</f>
        <v>700000</v>
      </c>
      <c r="J94" s="140">
        <f>SUM(J85:J93)</f>
        <v>1750000</v>
      </c>
      <c r="K94" s="140">
        <f>SUM(K85:K93)</f>
        <v>5010000</v>
      </c>
      <c r="L94" s="142"/>
      <c r="M94" s="143"/>
      <c r="S94" s="50"/>
      <c r="V94" s="50"/>
      <c r="W94" s="73"/>
      <c r="Z94" s="53"/>
      <c r="AA94" s="74"/>
      <c r="AD94" s="74"/>
      <c r="AE94" s="56"/>
      <c r="AF94" s="56"/>
      <c r="AG94" s="57">
        <f t="shared" si="1"/>
        <v>0</v>
      </c>
      <c r="AI94" s="59"/>
    </row>
    <row r="95" s="61" customFormat="1" ht="37.5" customHeight="1">
      <c r="A95" s="75" t="s">
        <v>281</v>
      </c>
      <c r="B95" s="136" t="s">
        <v>282</v>
      </c>
      <c r="C95" s="137"/>
      <c r="D95" s="137"/>
      <c r="E95" s="144"/>
      <c r="F95" s="144"/>
      <c r="G95" s="137"/>
      <c r="H95" s="137"/>
      <c r="I95" s="137"/>
      <c r="J95" s="137"/>
      <c r="K95" s="137"/>
      <c r="L95" s="137"/>
      <c r="M95" s="138"/>
      <c r="O95" s="50"/>
      <c r="P95" s="50"/>
      <c r="Q95" s="50"/>
      <c r="R95" s="50"/>
      <c r="S95" s="50"/>
      <c r="T95" s="50"/>
      <c r="V95" s="50"/>
      <c r="W95" s="73"/>
      <c r="Z95" s="53"/>
      <c r="AA95" s="74"/>
      <c r="AD95" s="74"/>
      <c r="AE95" s="56"/>
      <c r="AF95" s="56"/>
      <c r="AG95" s="57">
        <f t="shared" si="1"/>
        <v>0</v>
      </c>
      <c r="AI95" s="59"/>
    </row>
    <row r="96" s="61" customFormat="1" ht="58.5" customHeight="1">
      <c r="A96" s="44" t="s">
        <v>283</v>
      </c>
      <c r="B96" s="45" t="s">
        <v>284</v>
      </c>
      <c r="C96" s="83"/>
      <c r="D96" s="145"/>
      <c r="E96" s="146" t="s">
        <v>111</v>
      </c>
      <c r="F96" s="113" t="s">
        <v>112</v>
      </c>
      <c r="G96" s="79">
        <v>0</v>
      </c>
      <c r="H96" s="79">
        <v>500000</v>
      </c>
      <c r="I96" s="79">
        <v>0</v>
      </c>
      <c r="J96" s="79">
        <v>0</v>
      </c>
      <c r="K96" s="47">
        <v>500000</v>
      </c>
      <c r="L96" s="46" t="s">
        <v>35</v>
      </c>
      <c r="M96" s="65">
        <v>2000</v>
      </c>
      <c r="N96" s="147"/>
      <c r="O96" s="50" t="s">
        <v>285</v>
      </c>
      <c r="P96" s="50"/>
      <c r="Q96" s="50"/>
      <c r="R96" s="50"/>
      <c r="S96" s="50" t="s">
        <v>286</v>
      </c>
      <c r="T96" s="50"/>
      <c r="V96" s="50"/>
      <c r="W96" s="73"/>
      <c r="Z96" s="53"/>
      <c r="AA96" s="74"/>
      <c r="AD96" s="74"/>
      <c r="AE96" s="56"/>
      <c r="AF96" s="56"/>
      <c r="AG96" s="57">
        <f t="shared" si="1"/>
        <v>0</v>
      </c>
      <c r="AI96" s="59"/>
    </row>
    <row r="97" s="61" customFormat="1" ht="75.75" customHeight="1">
      <c r="A97" s="44" t="s">
        <v>287</v>
      </c>
      <c r="B97" s="45" t="s">
        <v>288</v>
      </c>
      <c r="C97" s="46"/>
      <c r="D97" s="46"/>
      <c r="E97" s="46" t="s">
        <v>111</v>
      </c>
      <c r="F97" s="110" t="s">
        <v>112</v>
      </c>
      <c r="G97" s="79">
        <v>0</v>
      </c>
      <c r="H97" s="79">
        <v>0</v>
      </c>
      <c r="I97" s="79">
        <v>500000</v>
      </c>
      <c r="J97" s="79">
        <v>0</v>
      </c>
      <c r="K97" s="47">
        <v>500000</v>
      </c>
      <c r="L97" s="46" t="s">
        <v>190</v>
      </c>
      <c r="M97" s="65">
        <v>300</v>
      </c>
      <c r="O97" s="50"/>
      <c r="P97" s="50"/>
      <c r="Q97" s="50"/>
      <c r="R97" s="50"/>
      <c r="S97" s="50" t="s">
        <v>289</v>
      </c>
      <c r="T97" s="50"/>
      <c r="V97" s="50"/>
      <c r="W97" s="73"/>
      <c r="Z97" s="53"/>
      <c r="AA97" s="74"/>
      <c r="AD97" s="74"/>
      <c r="AE97" s="56"/>
      <c r="AF97" s="56"/>
      <c r="AG97" s="57">
        <f t="shared" si="1"/>
        <v>0</v>
      </c>
      <c r="AI97" s="59"/>
    </row>
    <row r="98" s="61" customFormat="1" ht="60" customHeight="1">
      <c r="A98" s="44" t="s">
        <v>290</v>
      </c>
      <c r="B98" s="45" t="s">
        <v>291</v>
      </c>
      <c r="C98" s="83"/>
      <c r="D98" s="83"/>
      <c r="E98" s="46" t="s">
        <v>70</v>
      </c>
      <c r="F98" s="46" t="s">
        <v>71</v>
      </c>
      <c r="G98" s="47">
        <v>500000</v>
      </c>
      <c r="H98" s="79">
        <v>0</v>
      </c>
      <c r="I98" s="79">
        <v>0</v>
      </c>
      <c r="J98" s="79">
        <v>0</v>
      </c>
      <c r="K98" s="47">
        <v>500000</v>
      </c>
      <c r="L98" s="60" t="s">
        <v>66</v>
      </c>
      <c r="M98" s="99">
        <v>20</v>
      </c>
      <c r="O98" s="50"/>
      <c r="P98" s="50"/>
      <c r="Q98" s="50"/>
      <c r="R98" s="50"/>
      <c r="S98" s="50"/>
      <c r="T98" s="50"/>
      <c r="U98" s="61" t="s">
        <v>292</v>
      </c>
      <c r="V98" s="50"/>
      <c r="W98" s="73"/>
      <c r="Z98" s="53"/>
      <c r="AA98" s="74"/>
      <c r="AD98" s="74"/>
      <c r="AE98" s="56"/>
      <c r="AF98" s="56"/>
      <c r="AG98" s="57">
        <f t="shared" si="1"/>
        <v>0</v>
      </c>
      <c r="AI98" s="59"/>
    </row>
    <row r="99" s="61" customFormat="1" ht="60.75" customHeight="1">
      <c r="A99" s="44" t="s">
        <v>293</v>
      </c>
      <c r="B99" s="45" t="s">
        <v>294</v>
      </c>
      <c r="C99" s="78"/>
      <c r="D99" s="78"/>
      <c r="E99" s="46" t="s">
        <v>76</v>
      </c>
      <c r="F99" s="46" t="s">
        <v>77</v>
      </c>
      <c r="G99" s="79">
        <v>0</v>
      </c>
      <c r="H99" s="79">
        <v>0</v>
      </c>
      <c r="I99" s="79">
        <v>0</v>
      </c>
      <c r="J99" s="79">
        <v>250000</v>
      </c>
      <c r="K99" s="47">
        <v>250000</v>
      </c>
      <c r="L99" s="60" t="s">
        <v>66</v>
      </c>
      <c r="M99" s="99">
        <v>350</v>
      </c>
      <c r="O99" s="50"/>
      <c r="P99" s="50"/>
      <c r="Q99" s="50"/>
      <c r="R99" s="50"/>
      <c r="S99" s="50"/>
      <c r="T99" s="50"/>
      <c r="V99" s="50"/>
      <c r="W99" s="73"/>
      <c r="Z99" s="53"/>
      <c r="AA99" s="74"/>
      <c r="AD99" s="74"/>
      <c r="AE99" s="56"/>
      <c r="AF99" s="56"/>
      <c r="AG99" s="57">
        <f t="shared" si="1"/>
        <v>0</v>
      </c>
      <c r="AH99" s="58"/>
      <c r="AI99" s="59"/>
    </row>
    <row r="100" s="61" customFormat="1" ht="60.75" customHeight="1">
      <c r="A100" s="44" t="s">
        <v>295</v>
      </c>
      <c r="B100" s="45" t="s">
        <v>296</v>
      </c>
      <c r="C100" s="78"/>
      <c r="D100" s="78"/>
      <c r="E100" s="46" t="s">
        <v>76</v>
      </c>
      <c r="F100" s="46" t="s">
        <v>77</v>
      </c>
      <c r="G100" s="79">
        <v>0</v>
      </c>
      <c r="H100" s="79">
        <v>6557563</v>
      </c>
      <c r="I100" s="79">
        <v>0</v>
      </c>
      <c r="J100" s="79">
        <v>0</v>
      </c>
      <c r="K100" s="47">
        <v>6557563</v>
      </c>
      <c r="L100" s="46" t="s">
        <v>121</v>
      </c>
      <c r="M100" s="60">
        <v>5</v>
      </c>
      <c r="O100" s="50"/>
      <c r="P100" s="50"/>
      <c r="Q100" s="50"/>
      <c r="R100" s="50"/>
      <c r="S100" s="50"/>
      <c r="T100" s="50"/>
      <c r="V100" s="50"/>
      <c r="W100" s="73"/>
      <c r="Z100" s="53"/>
      <c r="AA100" s="74"/>
      <c r="AD100" s="74"/>
      <c r="AE100" s="56"/>
      <c r="AF100" s="56"/>
      <c r="AG100" s="57"/>
      <c r="AH100" s="58"/>
      <c r="AI100" s="59"/>
    </row>
    <row r="101" s="36" customFormat="1" ht="40.5" customHeight="1">
      <c r="A101" s="148"/>
      <c r="B101" s="149" t="s">
        <v>59</v>
      </c>
      <c r="C101" s="149"/>
      <c r="D101" s="149"/>
      <c r="E101" s="149"/>
      <c r="F101" s="149"/>
      <c r="G101" s="150">
        <f>SUM(G96:G100)</f>
        <v>500000</v>
      </c>
      <c r="H101" s="150">
        <f>SUM(H96:H100)</f>
        <v>7057563</v>
      </c>
      <c r="I101" s="150">
        <f>SUM(I96:I100)</f>
        <v>500000</v>
      </c>
      <c r="J101" s="150">
        <f>SUM(J96:J100)</f>
        <v>250000</v>
      </c>
      <c r="K101" s="150">
        <f>SUM(K96:K100)</f>
        <v>8307563</v>
      </c>
      <c r="L101" s="151"/>
      <c r="M101" s="152"/>
      <c r="O101" s="13"/>
      <c r="P101" s="13"/>
      <c r="Q101" s="13"/>
      <c r="R101" s="13"/>
      <c r="S101" s="13"/>
      <c r="T101" s="13"/>
      <c r="V101" s="13"/>
      <c r="W101" s="153"/>
      <c r="Z101" s="154"/>
      <c r="AA101" s="155"/>
      <c r="AD101" s="155"/>
      <c r="AE101" s="156"/>
      <c r="AF101" s="156"/>
      <c r="AG101" s="157">
        <f>AE101-AF101</f>
        <v>0</v>
      </c>
      <c r="AI101" s="158"/>
    </row>
    <row r="102" s="36" customFormat="1" ht="82.5" customHeight="1">
      <c r="A102" s="159" t="s">
        <v>297</v>
      </c>
      <c r="B102" s="92" t="s">
        <v>298</v>
      </c>
      <c r="C102" s="92"/>
      <c r="D102" s="92"/>
      <c r="E102" s="60"/>
      <c r="F102" s="60"/>
      <c r="G102" s="160">
        <v>0</v>
      </c>
      <c r="H102" s="160">
        <v>0</v>
      </c>
      <c r="I102" s="160">
        <f>1527.9-73.04564-1072.184+3417.02942-800-250-50-350-50-250-350-250-400-400-100-300-100+63.93+12.39409-110-100-16.02387</f>
        <v>-6.7501559897209518e-14</v>
      </c>
      <c r="J102" s="160">
        <v>8281000</v>
      </c>
      <c r="K102" s="160">
        <v>8281000</v>
      </c>
      <c r="L102" s="161"/>
      <c r="M102" s="161"/>
      <c r="O102" s="162" t="s">
        <v>299</v>
      </c>
      <c r="P102" s="13"/>
      <c r="Q102" s="13" t="s">
        <v>300</v>
      </c>
      <c r="R102" s="13" t="s">
        <v>301</v>
      </c>
      <c r="S102" s="13" t="s">
        <v>302</v>
      </c>
      <c r="T102" s="13" t="s">
        <v>303</v>
      </c>
      <c r="U102" s="13" t="s">
        <v>304</v>
      </c>
      <c r="V102" s="13" t="s">
        <v>305</v>
      </c>
      <c r="W102" s="153" t="s">
        <v>306</v>
      </c>
      <c r="X102" s="36" t="s">
        <v>307</v>
      </c>
      <c r="Y102" s="36" t="s">
        <v>308</v>
      </c>
      <c r="Z102" s="154" t="s">
        <v>309</v>
      </c>
      <c r="AA102" s="155" t="s">
        <v>310</v>
      </c>
      <c r="AB102" s="36" t="s">
        <v>311</v>
      </c>
      <c r="AD102" s="155"/>
      <c r="AE102" s="156"/>
      <c r="AF102" s="163"/>
      <c r="AG102" s="156">
        <f>SUM(AG11:AG101)</f>
        <v>0</v>
      </c>
      <c r="AH102" s="13"/>
      <c r="AI102" s="158"/>
    </row>
    <row r="103" s="36" customFormat="1" ht="36" customHeight="1">
      <c r="A103" s="148"/>
      <c r="B103" s="149" t="s">
        <v>59</v>
      </c>
      <c r="C103" s="149"/>
      <c r="D103" s="149"/>
      <c r="E103" s="149"/>
      <c r="F103" s="149"/>
      <c r="G103" s="150">
        <f>G102</f>
        <v>0</v>
      </c>
      <c r="H103" s="150">
        <f>H102</f>
        <v>0</v>
      </c>
      <c r="I103" s="150">
        <f>I102</f>
        <v>-6.7501559897209518e-14</v>
      </c>
      <c r="J103" s="150">
        <f>J102</f>
        <v>8281000</v>
      </c>
      <c r="K103" s="150">
        <f>K102</f>
        <v>8281000</v>
      </c>
      <c r="L103" s="151"/>
      <c r="M103" s="152"/>
      <c r="O103" s="13"/>
      <c r="P103" s="13"/>
      <c r="Q103" s="13"/>
      <c r="R103" s="13"/>
      <c r="S103" s="13"/>
      <c r="T103" s="13"/>
      <c r="U103" s="36"/>
      <c r="V103" s="13"/>
      <c r="W103" s="153"/>
      <c r="X103" s="36"/>
      <c r="Y103" s="36"/>
      <c r="Z103" s="154"/>
      <c r="AA103" s="155"/>
      <c r="AB103" s="36"/>
      <c r="AD103" s="155"/>
      <c r="AE103" s="156"/>
      <c r="AF103" s="156"/>
      <c r="AG103" s="164"/>
      <c r="AH103" s="36"/>
      <c r="AI103" s="158"/>
    </row>
    <row r="104" s="10" customFormat="1" ht="45" customHeight="1">
      <c r="A104" s="165"/>
      <c r="B104" s="166" t="s">
        <v>312</v>
      </c>
      <c r="C104" s="166"/>
      <c r="D104" s="166"/>
      <c r="E104" s="166"/>
      <c r="F104" s="166"/>
      <c r="G104" s="167">
        <f>G20+G49+G58+G71+G83+G94+G101+G103</f>
        <v>6991249</v>
      </c>
      <c r="H104" s="167">
        <f>H20+H49+H58+H71+H83+H94+H101+H103</f>
        <v>20192663</v>
      </c>
      <c r="I104" s="167">
        <f>I20+I49+I58+I71+I83+I94+I101+I103</f>
        <v>32785350</v>
      </c>
      <c r="J104" s="167">
        <f>J20+J49+J58+J71+J83+J94+J101+J103</f>
        <v>18161838</v>
      </c>
      <c r="K104" s="167">
        <f>K20+K49+K58+K71+K83+K94+K101+K103</f>
        <v>78131100</v>
      </c>
      <c r="L104" s="168"/>
      <c r="M104" s="169"/>
      <c r="N104" s="170"/>
      <c r="O104" s="13"/>
      <c r="P104" s="170"/>
      <c r="Q104" s="170"/>
      <c r="R104" s="170"/>
      <c r="S104" s="13"/>
      <c r="T104" s="170"/>
      <c r="U104" s="170"/>
      <c r="V104" s="154"/>
      <c r="W104" s="171"/>
      <c r="X104" s="170"/>
      <c r="Y104" s="170"/>
      <c r="Z104" s="154"/>
      <c r="AA104" s="171"/>
      <c r="AB104" s="170"/>
      <c r="AC104" s="154"/>
      <c r="AD104" s="170"/>
      <c r="AE104" s="172"/>
      <c r="AF104" s="172"/>
      <c r="AG104" s="172"/>
      <c r="AH104" s="170"/>
      <c r="AI104" s="158"/>
    </row>
    <row r="105" s="10" customFormat="1" ht="94.5" customHeight="1">
      <c r="A105" s="2"/>
      <c r="B105" s="173" t="s">
        <v>313</v>
      </c>
      <c r="C105" s="174"/>
      <c r="D105" s="174"/>
      <c r="E105" s="175"/>
      <c r="F105" s="2"/>
      <c r="G105" s="176"/>
      <c r="H105" s="2"/>
      <c r="I105" s="2"/>
      <c r="J105" s="3"/>
      <c r="K105" s="177"/>
      <c r="L105" s="178"/>
      <c r="M105" s="178"/>
      <c r="N105" s="10" t="s">
        <v>314</v>
      </c>
      <c r="O105" s="5"/>
      <c r="P105" s="5"/>
      <c r="Q105" s="5"/>
      <c r="R105" s="5"/>
      <c r="S105" s="154"/>
      <c r="T105" s="170"/>
      <c r="U105" s="5"/>
      <c r="V105" s="6"/>
      <c r="W105" s="7"/>
      <c r="X105" s="5"/>
      <c r="Y105" s="5"/>
      <c r="Z105" s="6"/>
      <c r="AA105" s="8"/>
      <c r="AB105" s="5"/>
      <c r="AC105" s="5"/>
      <c r="AD105" s="8"/>
      <c r="AE105" s="8"/>
      <c r="AF105" s="9"/>
      <c r="AG105" s="9"/>
      <c r="AH105" s="5"/>
    </row>
    <row r="106" s="10" customFormat="1" ht="33" customHeight="1">
      <c r="A106" s="2"/>
      <c r="B106" s="179" t="s">
        <v>315</v>
      </c>
      <c r="C106" s="179"/>
      <c r="D106" s="179"/>
      <c r="E106" s="180"/>
      <c r="F106" s="181"/>
      <c r="G106" s="182"/>
      <c r="H106" s="182"/>
      <c r="I106" s="183"/>
      <c r="J106" s="3"/>
      <c r="K106" s="177"/>
      <c r="L106" s="184"/>
      <c r="M106" s="184"/>
      <c r="N106" s="5"/>
      <c r="O106" s="5"/>
      <c r="P106" s="154"/>
      <c r="Q106" s="170"/>
      <c r="R106" s="5"/>
      <c r="S106" s="154"/>
      <c r="T106" s="185"/>
      <c r="U106" s="5"/>
      <c r="V106" s="5"/>
      <c r="W106" s="6"/>
      <c r="X106" s="8"/>
      <c r="Y106" s="5"/>
      <c r="Z106" s="5"/>
      <c r="AA106" s="8"/>
      <c r="AB106" s="5"/>
      <c r="AC106" s="5"/>
      <c r="AD106" s="5"/>
      <c r="AE106" s="5"/>
      <c r="AF106" s="9"/>
      <c r="AG106" s="9">
        <f>K102-2000</f>
        <v>8279000</v>
      </c>
    </row>
    <row r="107" s="10" customFormat="1" ht="50.25" customHeight="1">
      <c r="A107" s="2"/>
      <c r="B107" s="186" t="s">
        <v>316</v>
      </c>
      <c r="C107" s="186"/>
      <c r="D107" s="186"/>
      <c r="E107" s="180">
        <v>200000</v>
      </c>
      <c r="F107" s="2" t="s">
        <v>317</v>
      </c>
      <c r="G107" s="187"/>
      <c r="H107" s="188"/>
      <c r="I107" s="183"/>
      <c r="J107" s="3"/>
      <c r="K107" s="184"/>
      <c r="L107" s="184"/>
      <c r="M107" s="184"/>
      <c r="N107" s="5"/>
      <c r="O107" s="5"/>
      <c r="P107" s="154"/>
      <c r="Q107" s="170"/>
      <c r="R107" s="5"/>
      <c r="S107" s="154"/>
      <c r="T107" s="185"/>
      <c r="U107" s="5"/>
      <c r="V107" s="5"/>
      <c r="W107" s="6"/>
      <c r="X107" s="8"/>
      <c r="Y107" s="5"/>
      <c r="Z107" s="5"/>
      <c r="AA107" s="8"/>
      <c r="AB107" s="5"/>
      <c r="AC107" s="5"/>
      <c r="AD107" s="5"/>
      <c r="AE107" s="5"/>
      <c r="AF107" s="9"/>
      <c r="AG107" s="9"/>
    </row>
    <row r="108" s="10" customFormat="1" ht="30.75" customHeight="1">
      <c r="A108" s="2"/>
      <c r="B108" s="186" t="s">
        <v>318</v>
      </c>
      <c r="C108" s="186"/>
      <c r="D108" s="186"/>
      <c r="E108" s="180"/>
      <c r="F108" s="2"/>
      <c r="G108" s="187"/>
      <c r="H108" s="188"/>
      <c r="I108" s="183"/>
      <c r="J108" s="189"/>
      <c r="K108" s="184"/>
      <c r="L108" s="184"/>
      <c r="M108" s="184"/>
      <c r="N108" s="5"/>
      <c r="O108" s="5"/>
      <c r="P108" s="6"/>
      <c r="Q108" s="5"/>
      <c r="R108" s="5"/>
      <c r="S108" s="6"/>
      <c r="T108" s="8"/>
      <c r="U108" s="5"/>
      <c r="V108" s="5"/>
      <c r="W108" s="6"/>
      <c r="X108" s="8"/>
      <c r="Y108" s="5"/>
      <c r="Z108" s="5"/>
      <c r="AA108" s="8"/>
      <c r="AB108" s="5"/>
      <c r="AC108" s="5"/>
      <c r="AD108" s="5"/>
      <c r="AE108" s="5"/>
      <c r="AF108" s="9"/>
      <c r="AG108" s="9"/>
    </row>
    <row r="109" s="10" customFormat="1" ht="30" customHeight="1">
      <c r="A109" s="2"/>
      <c r="B109" s="186" t="s">
        <v>319</v>
      </c>
      <c r="C109" s="186"/>
      <c r="D109" s="186"/>
      <c r="E109" s="180"/>
      <c r="F109" s="2"/>
      <c r="G109" s="187"/>
      <c r="H109" s="188"/>
      <c r="I109" s="190"/>
      <c r="J109" s="189"/>
      <c r="K109" s="184"/>
      <c r="L109" s="184"/>
      <c r="M109" s="184"/>
      <c r="N109" s="5"/>
      <c r="O109" s="5"/>
      <c r="P109" s="6"/>
      <c r="Q109" s="5"/>
      <c r="R109" s="5"/>
      <c r="S109" s="6"/>
      <c r="T109" s="8"/>
      <c r="U109" s="5"/>
      <c r="V109" s="5"/>
      <c r="W109" s="6"/>
      <c r="X109" s="8"/>
      <c r="Y109" s="5"/>
      <c r="Z109" s="5"/>
      <c r="AA109" s="8"/>
      <c r="AB109" s="5"/>
      <c r="AC109" s="5"/>
      <c r="AD109" s="5"/>
      <c r="AE109" s="5"/>
      <c r="AF109" s="9"/>
      <c r="AG109" s="9"/>
    </row>
    <row r="110" s="5" customFormat="1" ht="46.5" customHeight="1">
      <c r="A110" s="2"/>
      <c r="B110" s="191"/>
      <c r="C110" s="2"/>
      <c r="D110" s="2"/>
      <c r="E110" s="192"/>
      <c r="F110" s="2"/>
      <c r="G110" s="2"/>
      <c r="H110" s="2"/>
      <c r="I110" s="2"/>
      <c r="J110" s="2"/>
      <c r="K110" s="177"/>
      <c r="L110" s="3"/>
      <c r="M110" s="3"/>
      <c r="S110" s="6"/>
      <c r="V110" s="6"/>
      <c r="W110" s="7"/>
      <c r="Z110" s="6"/>
      <c r="AA110" s="8"/>
      <c r="AD110" s="8"/>
      <c r="AE110" s="8"/>
      <c r="AF110" s="9"/>
      <c r="AG110" s="9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  <c r="AY110" s="10"/>
      <c r="AZ110" s="10"/>
      <c r="BA110" s="10"/>
      <c r="BB110" s="10"/>
      <c r="BC110" s="10"/>
      <c r="BD110" s="10"/>
      <c r="BE110" s="10"/>
      <c r="BF110" s="10"/>
      <c r="BG110" s="10"/>
      <c r="BH110" s="10"/>
      <c r="BI110" s="10"/>
      <c r="BJ110" s="10"/>
      <c r="BK110" s="10"/>
      <c r="BL110" s="10"/>
      <c r="BM110" s="10"/>
      <c r="BN110" s="10"/>
      <c r="BO110" s="10"/>
      <c r="BP110" s="10"/>
      <c r="BQ110" s="10"/>
      <c r="BR110" s="10"/>
      <c r="BS110" s="10"/>
      <c r="BT110" s="10"/>
      <c r="BU110" s="10"/>
      <c r="BV110" s="10"/>
      <c r="BW110" s="10"/>
      <c r="BX110" s="10"/>
      <c r="BY110" s="10"/>
      <c r="BZ110" s="10"/>
      <c r="CA110" s="10"/>
      <c r="CB110" s="10"/>
      <c r="CC110" s="10"/>
      <c r="CD110" s="10"/>
      <c r="CE110" s="10"/>
      <c r="CF110" s="10"/>
      <c r="CG110" s="10"/>
      <c r="CH110" s="10"/>
      <c r="CI110" s="10"/>
      <c r="CJ110" s="10"/>
      <c r="CK110" s="10"/>
      <c r="CL110" s="10"/>
      <c r="CM110" s="10"/>
      <c r="CN110" s="10"/>
      <c r="CO110" s="10"/>
      <c r="CP110" s="10"/>
      <c r="CQ110" s="10"/>
      <c r="CR110" s="10"/>
      <c r="CS110" s="10"/>
      <c r="CT110" s="10"/>
      <c r="CU110" s="10"/>
      <c r="CV110" s="10"/>
      <c r="CW110" s="10"/>
      <c r="CX110" s="10"/>
      <c r="CY110" s="10"/>
      <c r="CZ110" s="10"/>
      <c r="DA110" s="10"/>
      <c r="DB110" s="10"/>
      <c r="DC110" s="10"/>
      <c r="DD110" s="10"/>
      <c r="DE110" s="10"/>
      <c r="DF110" s="10"/>
      <c r="DG110" s="10"/>
      <c r="DH110" s="10"/>
      <c r="DI110" s="10"/>
      <c r="DJ110" s="10"/>
      <c r="DK110" s="10"/>
      <c r="DL110" s="10"/>
      <c r="DM110" s="10"/>
      <c r="DN110" s="10"/>
      <c r="DO110" s="10"/>
      <c r="DP110" s="10"/>
      <c r="DQ110" s="10"/>
      <c r="DR110" s="10"/>
      <c r="DS110" s="10"/>
      <c r="DT110" s="10"/>
      <c r="DU110" s="10"/>
      <c r="DV110" s="10"/>
      <c r="DW110" s="10"/>
      <c r="DX110" s="10"/>
      <c r="DY110" s="10"/>
      <c r="DZ110" s="10"/>
      <c r="EA110" s="10"/>
      <c r="EB110" s="10"/>
      <c r="EC110" s="10"/>
      <c r="ED110" s="10"/>
      <c r="EE110" s="10"/>
      <c r="EF110" s="10"/>
      <c r="EG110" s="10"/>
      <c r="EH110" s="10"/>
      <c r="EI110" s="10"/>
      <c r="EJ110" s="10"/>
      <c r="EK110" s="10"/>
      <c r="EL110" s="10"/>
      <c r="EM110" s="10"/>
      <c r="EN110" s="10"/>
      <c r="EO110" s="10"/>
      <c r="EP110" s="10"/>
      <c r="EQ110" s="10"/>
      <c r="ER110" s="10"/>
      <c r="ES110" s="10"/>
      <c r="ET110" s="10"/>
      <c r="EU110" s="10"/>
      <c r="EV110" s="10"/>
      <c r="EW110" s="10"/>
      <c r="EX110" s="10"/>
      <c r="EY110" s="10"/>
      <c r="EZ110" s="10"/>
      <c r="FA110" s="10"/>
      <c r="FB110" s="10"/>
      <c r="FC110" s="10"/>
      <c r="FD110" s="10"/>
      <c r="FE110" s="10"/>
      <c r="FF110" s="10"/>
      <c r="FG110" s="10"/>
      <c r="FH110" s="10"/>
      <c r="FI110" s="10"/>
      <c r="FJ110" s="10"/>
      <c r="FK110" s="10"/>
      <c r="FL110" s="10"/>
      <c r="FM110" s="10"/>
      <c r="FN110" s="10"/>
      <c r="FO110" s="10"/>
      <c r="FP110" s="10"/>
      <c r="FQ110" s="10"/>
      <c r="FR110" s="10"/>
      <c r="FS110" s="10"/>
      <c r="FT110" s="10"/>
      <c r="FU110" s="10"/>
      <c r="FV110" s="10"/>
      <c r="FW110" s="10"/>
      <c r="FX110" s="10"/>
      <c r="FY110" s="10"/>
      <c r="FZ110" s="10"/>
      <c r="GA110" s="10"/>
      <c r="GB110" s="10"/>
      <c r="GC110" s="10"/>
      <c r="GD110" s="10"/>
      <c r="GE110" s="10"/>
      <c r="GF110" s="10"/>
      <c r="GG110" s="10"/>
      <c r="GH110" s="10"/>
      <c r="GI110" s="10"/>
      <c r="GJ110" s="10"/>
      <c r="GK110" s="10"/>
      <c r="GL110" s="10"/>
      <c r="GM110" s="10"/>
      <c r="GN110" s="10"/>
      <c r="GO110" s="10"/>
      <c r="GP110" s="10"/>
      <c r="GQ110" s="10"/>
      <c r="GR110" s="10"/>
      <c r="GS110" s="10"/>
      <c r="GT110" s="10"/>
      <c r="GU110" s="10"/>
      <c r="GV110" s="10"/>
      <c r="GW110" s="10"/>
      <c r="GX110" s="10"/>
      <c r="GY110" s="10"/>
      <c r="GZ110" s="10"/>
      <c r="HA110" s="10"/>
      <c r="HB110" s="10"/>
      <c r="HC110" s="10"/>
      <c r="HD110" s="10"/>
      <c r="HE110" s="10"/>
      <c r="HF110" s="10"/>
      <c r="HG110" s="10"/>
      <c r="HH110" s="10"/>
      <c r="HI110" s="10"/>
      <c r="HJ110" s="10"/>
      <c r="HK110" s="10"/>
      <c r="HL110" s="10"/>
      <c r="HM110" s="10"/>
      <c r="HN110" s="10"/>
      <c r="HO110" s="10"/>
      <c r="HP110" s="10"/>
      <c r="HQ110" s="10"/>
      <c r="HR110" s="10"/>
      <c r="HS110" s="10"/>
      <c r="HT110" s="10"/>
      <c r="HU110" s="10"/>
      <c r="HV110" s="10"/>
      <c r="HW110" s="10"/>
      <c r="HX110" s="10"/>
      <c r="HY110" s="10"/>
      <c r="HZ110" s="10"/>
      <c r="IA110" s="10"/>
      <c r="IB110" s="10"/>
      <c r="IC110" s="10"/>
      <c r="ID110" s="10"/>
      <c r="IE110" s="10"/>
      <c r="IF110" s="10"/>
      <c r="IG110" s="10"/>
      <c r="IH110" s="10"/>
      <c r="II110" s="10"/>
      <c r="IJ110" s="10"/>
      <c r="IK110" s="10"/>
      <c r="IL110" s="10"/>
      <c r="IM110" s="10"/>
      <c r="IN110" s="10"/>
      <c r="IO110" s="10"/>
      <c r="IP110" s="10"/>
      <c r="IQ110" s="10"/>
      <c r="IR110" s="10"/>
      <c r="IS110" s="10"/>
      <c r="IT110" s="10"/>
      <c r="IU110" s="10"/>
      <c r="IV110" s="10"/>
      <c r="IW110" s="10"/>
      <c r="IX110" s="10"/>
      <c r="IY110" s="10"/>
      <c r="IZ110" s="10"/>
      <c r="JA110" s="10"/>
      <c r="JB110" s="10"/>
      <c r="JC110" s="10"/>
      <c r="JD110" s="10"/>
      <c r="JE110" s="10"/>
      <c r="JF110" s="10"/>
      <c r="JG110" s="10"/>
      <c r="JH110" s="10"/>
      <c r="JI110" s="10"/>
      <c r="JJ110" s="10"/>
      <c r="JK110" s="10"/>
      <c r="JL110" s="10"/>
      <c r="JM110" s="10"/>
      <c r="JN110" s="10"/>
      <c r="JO110" s="10"/>
      <c r="JP110" s="10"/>
      <c r="JQ110" s="10"/>
      <c r="JR110" s="10"/>
      <c r="JS110" s="10"/>
      <c r="JT110" s="10"/>
      <c r="JU110" s="10"/>
      <c r="JV110" s="10"/>
      <c r="JW110" s="10"/>
      <c r="JX110" s="10"/>
      <c r="JY110" s="10"/>
      <c r="JZ110" s="10"/>
      <c r="KA110" s="10"/>
      <c r="KB110" s="10"/>
      <c r="KC110" s="10"/>
      <c r="KD110" s="10"/>
      <c r="KE110" s="10"/>
      <c r="KF110" s="10"/>
      <c r="KG110" s="10"/>
      <c r="KH110" s="10"/>
      <c r="KI110" s="10"/>
      <c r="KJ110" s="10"/>
      <c r="KK110" s="10"/>
      <c r="KL110" s="10"/>
      <c r="KM110" s="10"/>
      <c r="KN110" s="10"/>
      <c r="KO110" s="10"/>
      <c r="KP110" s="10"/>
      <c r="KQ110" s="10"/>
      <c r="KR110" s="10"/>
      <c r="KS110" s="10"/>
      <c r="KT110" s="10"/>
      <c r="KU110" s="10"/>
      <c r="KV110" s="10"/>
      <c r="KW110" s="10"/>
      <c r="KX110" s="10"/>
      <c r="KY110" s="10"/>
      <c r="KZ110" s="10"/>
      <c r="LA110" s="10"/>
      <c r="LB110" s="10"/>
      <c r="LC110" s="10"/>
      <c r="LD110" s="10"/>
      <c r="LE110" s="10"/>
      <c r="LF110" s="10"/>
      <c r="LG110" s="10"/>
      <c r="LH110" s="10"/>
      <c r="LI110" s="10"/>
      <c r="LJ110" s="10"/>
      <c r="LK110" s="10"/>
      <c r="LL110" s="10"/>
      <c r="LM110" s="10"/>
      <c r="LN110" s="10"/>
      <c r="LO110" s="10"/>
      <c r="LP110" s="10"/>
      <c r="LQ110" s="10"/>
      <c r="LR110" s="10"/>
      <c r="LS110" s="10"/>
      <c r="LT110" s="10"/>
      <c r="LU110" s="10"/>
      <c r="LV110" s="10"/>
      <c r="LW110" s="10"/>
      <c r="LX110" s="10"/>
      <c r="LY110" s="10"/>
      <c r="LZ110" s="10"/>
      <c r="MA110" s="10"/>
      <c r="MB110" s="10"/>
      <c r="MC110" s="10"/>
      <c r="MD110" s="10"/>
      <c r="ME110" s="10"/>
      <c r="MF110" s="10"/>
      <c r="MG110" s="10"/>
      <c r="MH110" s="10"/>
      <c r="MI110" s="10"/>
      <c r="MJ110" s="10"/>
      <c r="MK110" s="10"/>
      <c r="ML110" s="10"/>
      <c r="MM110" s="10"/>
      <c r="MN110" s="10"/>
      <c r="MO110" s="10"/>
      <c r="MP110" s="10"/>
      <c r="MQ110" s="10"/>
      <c r="MR110" s="10"/>
      <c r="MS110" s="10"/>
      <c r="MT110" s="10"/>
      <c r="MU110" s="10"/>
      <c r="MV110" s="10"/>
      <c r="MW110" s="10"/>
      <c r="MX110" s="10"/>
      <c r="MY110" s="10"/>
      <c r="MZ110" s="10"/>
      <c r="NA110" s="10"/>
      <c r="NB110" s="10"/>
      <c r="NC110" s="10"/>
      <c r="ND110" s="10"/>
      <c r="NE110" s="10"/>
      <c r="NF110" s="10"/>
      <c r="NG110" s="10"/>
      <c r="NH110" s="10"/>
      <c r="NI110" s="10"/>
      <c r="NJ110" s="10"/>
      <c r="NK110" s="10"/>
      <c r="NL110" s="10"/>
      <c r="NM110" s="10"/>
      <c r="NN110" s="10"/>
      <c r="NO110" s="10"/>
      <c r="NP110" s="10"/>
      <c r="NQ110" s="10"/>
      <c r="NR110" s="10"/>
      <c r="NS110" s="10"/>
      <c r="NT110" s="10"/>
      <c r="NU110" s="10"/>
      <c r="NV110" s="10"/>
      <c r="NW110" s="10"/>
      <c r="NX110" s="10"/>
      <c r="NY110" s="10"/>
      <c r="NZ110" s="10"/>
      <c r="OA110" s="10"/>
      <c r="OB110" s="10"/>
      <c r="OC110" s="10"/>
      <c r="OD110" s="10"/>
      <c r="OE110" s="10"/>
      <c r="OF110" s="10"/>
      <c r="OG110" s="10"/>
      <c r="OH110" s="10"/>
      <c r="OI110" s="10"/>
      <c r="OJ110" s="10"/>
      <c r="OK110" s="10"/>
      <c r="OL110" s="10"/>
      <c r="OM110" s="10"/>
      <c r="ON110" s="10"/>
      <c r="OO110" s="10"/>
      <c r="OP110" s="10"/>
      <c r="OQ110" s="10"/>
      <c r="OR110" s="10"/>
      <c r="OS110" s="10"/>
      <c r="OT110" s="10"/>
      <c r="OU110" s="10"/>
      <c r="OV110" s="10"/>
      <c r="OW110" s="10"/>
      <c r="OX110" s="10"/>
      <c r="OY110" s="10"/>
      <c r="OZ110" s="10"/>
      <c r="PA110" s="10"/>
      <c r="PB110" s="10"/>
      <c r="PC110" s="10"/>
      <c r="PD110" s="10"/>
      <c r="PE110" s="10"/>
      <c r="PF110" s="10"/>
      <c r="PG110" s="10"/>
      <c r="PH110" s="10"/>
      <c r="PI110" s="10"/>
      <c r="PJ110" s="10"/>
      <c r="PK110" s="10"/>
      <c r="PL110" s="10"/>
      <c r="PM110" s="10"/>
      <c r="PN110" s="10"/>
      <c r="PO110" s="10"/>
      <c r="PP110" s="10"/>
      <c r="PQ110" s="10"/>
      <c r="PR110" s="10"/>
      <c r="PS110" s="10"/>
      <c r="PT110" s="10"/>
      <c r="PU110" s="10"/>
      <c r="PV110" s="10"/>
      <c r="PW110" s="10"/>
      <c r="PX110" s="10"/>
      <c r="PY110" s="10"/>
      <c r="PZ110" s="10"/>
      <c r="QA110" s="10"/>
      <c r="QB110" s="10"/>
      <c r="QC110" s="10"/>
      <c r="QD110" s="10"/>
      <c r="QE110" s="10"/>
      <c r="QF110" s="10"/>
      <c r="QG110" s="10"/>
      <c r="QH110" s="10"/>
      <c r="QI110" s="10"/>
      <c r="QJ110" s="10"/>
      <c r="QK110" s="10"/>
      <c r="QL110" s="10"/>
      <c r="QM110" s="10"/>
      <c r="QN110" s="10"/>
      <c r="QO110" s="10"/>
      <c r="QP110" s="10"/>
      <c r="QQ110" s="10"/>
      <c r="QR110" s="10"/>
      <c r="QS110" s="10"/>
      <c r="QT110" s="10"/>
      <c r="QU110" s="10"/>
      <c r="QV110" s="10"/>
      <c r="QW110" s="10"/>
      <c r="QX110" s="10"/>
      <c r="QY110" s="10"/>
      <c r="QZ110" s="10"/>
      <c r="RA110" s="10"/>
      <c r="RB110" s="10"/>
      <c r="RC110" s="10"/>
      <c r="RD110" s="10"/>
      <c r="RE110" s="10"/>
      <c r="RF110" s="10"/>
      <c r="RG110" s="10"/>
      <c r="RH110" s="10"/>
      <c r="RI110" s="10"/>
      <c r="RJ110" s="10"/>
      <c r="RK110" s="10"/>
      <c r="RL110" s="10"/>
      <c r="RM110" s="10"/>
      <c r="RN110" s="10"/>
      <c r="RO110" s="10"/>
      <c r="RP110" s="10"/>
      <c r="RQ110" s="10"/>
      <c r="RR110" s="10"/>
      <c r="RS110" s="10"/>
      <c r="RT110" s="10"/>
      <c r="RU110" s="10"/>
      <c r="RV110" s="10"/>
      <c r="RW110" s="10"/>
      <c r="RX110" s="10"/>
      <c r="RY110" s="10"/>
      <c r="RZ110" s="10"/>
      <c r="SA110" s="10"/>
      <c r="SB110" s="10"/>
      <c r="SC110" s="10"/>
      <c r="SD110" s="10"/>
      <c r="SE110" s="10"/>
      <c r="SF110" s="10"/>
      <c r="SG110" s="10"/>
      <c r="SH110" s="10"/>
      <c r="SI110" s="10"/>
      <c r="SJ110" s="10"/>
      <c r="SK110" s="10"/>
      <c r="SL110" s="10"/>
      <c r="SM110" s="10"/>
      <c r="SN110" s="10"/>
      <c r="SO110" s="10"/>
      <c r="SP110" s="10"/>
      <c r="SQ110" s="10"/>
      <c r="SR110" s="10"/>
      <c r="SS110" s="10"/>
      <c r="ST110" s="10"/>
      <c r="SU110" s="10"/>
      <c r="SV110" s="10"/>
      <c r="SW110" s="10"/>
      <c r="SX110" s="10"/>
      <c r="SY110" s="10"/>
      <c r="SZ110" s="10"/>
      <c r="TA110" s="10"/>
      <c r="TB110" s="10"/>
      <c r="TC110" s="10"/>
      <c r="TD110" s="10"/>
      <c r="TE110" s="10"/>
      <c r="TF110" s="10"/>
      <c r="TG110" s="10"/>
      <c r="TH110" s="10"/>
      <c r="TI110" s="10"/>
      <c r="TJ110" s="10"/>
      <c r="TK110" s="10"/>
      <c r="TL110" s="10"/>
      <c r="TM110" s="10"/>
      <c r="TN110" s="10"/>
      <c r="TO110" s="10"/>
      <c r="TP110" s="10"/>
      <c r="TQ110" s="10"/>
      <c r="TR110" s="10"/>
      <c r="TS110" s="10"/>
      <c r="TT110" s="10"/>
      <c r="TU110" s="10"/>
      <c r="TV110" s="10"/>
      <c r="TW110" s="10"/>
      <c r="TX110" s="10"/>
      <c r="TY110" s="10"/>
      <c r="TZ110" s="10"/>
      <c r="UA110" s="10"/>
      <c r="UB110" s="10"/>
      <c r="UC110" s="10"/>
      <c r="UD110" s="10"/>
      <c r="UE110" s="10"/>
      <c r="UF110" s="10"/>
      <c r="UG110" s="10"/>
      <c r="UH110" s="10"/>
      <c r="UI110" s="10"/>
      <c r="UJ110" s="10"/>
      <c r="UK110" s="10"/>
      <c r="UL110" s="10"/>
      <c r="UM110" s="10"/>
      <c r="UN110" s="10"/>
      <c r="UO110" s="10"/>
      <c r="UP110" s="10"/>
      <c r="UQ110" s="10"/>
      <c r="UR110" s="10"/>
      <c r="US110" s="10"/>
      <c r="UT110" s="10"/>
      <c r="UU110" s="10"/>
      <c r="UV110" s="10"/>
      <c r="UW110" s="10"/>
      <c r="UX110" s="10"/>
      <c r="UY110" s="10"/>
      <c r="UZ110" s="10"/>
      <c r="VA110" s="10"/>
      <c r="VB110" s="10"/>
      <c r="VC110" s="10"/>
      <c r="VD110" s="10"/>
      <c r="VE110" s="10"/>
      <c r="VF110" s="10"/>
      <c r="VG110" s="10"/>
      <c r="VH110" s="10"/>
      <c r="VI110" s="10"/>
      <c r="VJ110" s="10"/>
      <c r="VK110" s="10"/>
      <c r="VL110" s="10"/>
      <c r="VM110" s="10"/>
      <c r="VN110" s="10"/>
      <c r="VO110" s="10"/>
      <c r="VP110" s="10"/>
      <c r="VQ110" s="10"/>
      <c r="VR110" s="10"/>
      <c r="VS110" s="10"/>
      <c r="VT110" s="10"/>
      <c r="VU110" s="10"/>
      <c r="VV110" s="10"/>
      <c r="VW110" s="10"/>
      <c r="VX110" s="10"/>
      <c r="VY110" s="10"/>
      <c r="VZ110" s="10"/>
      <c r="WA110" s="10"/>
      <c r="WB110" s="10"/>
      <c r="WC110" s="10"/>
      <c r="WD110" s="10"/>
      <c r="WE110" s="10"/>
      <c r="WF110" s="10"/>
      <c r="WG110" s="10"/>
      <c r="WH110" s="10"/>
      <c r="WI110" s="10"/>
      <c r="WJ110" s="10"/>
      <c r="WK110" s="10"/>
      <c r="WL110" s="10"/>
      <c r="WM110" s="10"/>
      <c r="WN110" s="10"/>
      <c r="WO110" s="10"/>
      <c r="WP110" s="10"/>
      <c r="WQ110" s="10"/>
      <c r="WR110" s="10"/>
      <c r="WS110" s="10"/>
      <c r="WT110" s="10"/>
      <c r="WU110" s="10"/>
      <c r="WV110" s="10"/>
      <c r="WW110" s="10"/>
      <c r="WX110" s="10"/>
      <c r="WY110" s="10"/>
      <c r="WZ110" s="10"/>
      <c r="XA110" s="10"/>
      <c r="XB110" s="10"/>
      <c r="XC110" s="10"/>
      <c r="XD110" s="10"/>
      <c r="XE110" s="10"/>
      <c r="XF110" s="10"/>
      <c r="XG110" s="10"/>
      <c r="XH110" s="10"/>
      <c r="XI110" s="10"/>
      <c r="XJ110" s="10"/>
      <c r="XK110" s="10"/>
      <c r="XL110" s="10"/>
      <c r="XM110" s="10"/>
      <c r="XN110" s="10"/>
      <c r="XO110" s="10"/>
      <c r="XP110" s="10"/>
      <c r="XQ110" s="10"/>
      <c r="XR110" s="10"/>
      <c r="XS110" s="10"/>
      <c r="XT110" s="10"/>
      <c r="XU110" s="10"/>
      <c r="XV110" s="10"/>
      <c r="XW110" s="10"/>
      <c r="XX110" s="10"/>
      <c r="XY110" s="10"/>
      <c r="XZ110" s="10"/>
      <c r="YA110" s="10"/>
      <c r="YB110" s="10"/>
      <c r="YC110" s="10"/>
      <c r="YD110" s="10"/>
      <c r="YE110" s="10"/>
      <c r="YF110" s="10"/>
      <c r="YG110" s="10"/>
      <c r="YH110" s="10"/>
      <c r="YI110" s="10"/>
      <c r="YJ110" s="10"/>
      <c r="YK110" s="10"/>
      <c r="YL110" s="10"/>
      <c r="YM110" s="10"/>
      <c r="YN110" s="10"/>
      <c r="YO110" s="10"/>
      <c r="YP110" s="10"/>
      <c r="YQ110" s="10"/>
      <c r="YR110" s="10"/>
      <c r="YS110" s="10"/>
      <c r="YT110" s="10"/>
      <c r="YU110" s="10"/>
      <c r="YV110" s="10"/>
      <c r="YW110" s="10"/>
      <c r="YX110" s="10"/>
      <c r="YY110" s="10"/>
      <c r="YZ110" s="10"/>
      <c r="ZA110" s="10"/>
      <c r="ZB110" s="10"/>
      <c r="ZC110" s="10"/>
      <c r="ZD110" s="10"/>
      <c r="ZE110" s="10"/>
      <c r="ZF110" s="10"/>
      <c r="ZG110" s="10"/>
      <c r="ZH110" s="10"/>
      <c r="ZI110" s="10"/>
      <c r="ZJ110" s="10"/>
      <c r="ZK110" s="10"/>
      <c r="ZL110" s="10"/>
      <c r="ZM110" s="10"/>
      <c r="ZN110" s="10"/>
      <c r="ZO110" s="10"/>
      <c r="ZP110" s="10"/>
      <c r="ZQ110" s="10"/>
      <c r="ZR110" s="10"/>
      <c r="ZS110" s="10"/>
      <c r="ZT110" s="10"/>
      <c r="ZU110" s="10"/>
      <c r="ZV110" s="10"/>
      <c r="ZW110" s="10"/>
      <c r="ZX110" s="10"/>
      <c r="ZY110" s="10"/>
      <c r="ZZ110" s="10"/>
      <c r="AAA110" s="10"/>
      <c r="AAB110" s="10"/>
      <c r="AAC110" s="10"/>
      <c r="AAD110" s="10"/>
      <c r="AAE110" s="10"/>
      <c r="AAF110" s="10"/>
      <c r="AAG110" s="10"/>
      <c r="AAH110" s="10"/>
      <c r="AAI110" s="10"/>
      <c r="AAJ110" s="10"/>
      <c r="AAK110" s="10"/>
      <c r="AAL110" s="10"/>
      <c r="AAM110" s="10"/>
      <c r="AAN110" s="10"/>
      <c r="AAO110" s="10"/>
      <c r="AAP110" s="10"/>
      <c r="AAQ110" s="10"/>
      <c r="AAR110" s="10"/>
      <c r="AAS110" s="10"/>
      <c r="AAT110" s="10"/>
      <c r="AAU110" s="10"/>
      <c r="AAV110" s="10"/>
      <c r="AAW110" s="10"/>
      <c r="AAX110" s="10"/>
      <c r="AAY110" s="10"/>
      <c r="AAZ110" s="10"/>
      <c r="ABA110" s="10"/>
      <c r="ABB110" s="10"/>
      <c r="ABC110" s="10"/>
      <c r="ABD110" s="10"/>
      <c r="ABE110" s="10"/>
      <c r="ABF110" s="10"/>
      <c r="ABG110" s="10"/>
      <c r="ABH110" s="10"/>
      <c r="ABI110" s="10"/>
      <c r="ABJ110" s="10"/>
      <c r="ABK110" s="10"/>
      <c r="ABL110" s="10"/>
      <c r="ABM110" s="10"/>
      <c r="ABN110" s="10"/>
      <c r="ABO110" s="10"/>
      <c r="ABP110" s="10"/>
      <c r="ABQ110" s="10"/>
      <c r="ABR110" s="10"/>
      <c r="ABS110" s="10"/>
      <c r="ABT110" s="10"/>
      <c r="ABU110" s="10"/>
      <c r="ABV110" s="10"/>
      <c r="ABW110" s="10"/>
      <c r="ABX110" s="10"/>
      <c r="ABY110" s="10"/>
      <c r="ABZ110" s="10"/>
      <c r="ACA110" s="10"/>
      <c r="ACB110" s="10"/>
      <c r="ACC110" s="10"/>
      <c r="ACD110" s="10"/>
      <c r="ACE110" s="10"/>
      <c r="ACF110" s="10"/>
      <c r="ACG110" s="10"/>
      <c r="ACH110" s="10"/>
      <c r="ACI110" s="10"/>
      <c r="ACJ110" s="10"/>
      <c r="ACK110" s="10"/>
      <c r="ACL110" s="10"/>
      <c r="ACM110" s="10"/>
      <c r="ACN110" s="10"/>
      <c r="ACO110" s="10"/>
      <c r="ACP110" s="10"/>
      <c r="ACQ110" s="10"/>
      <c r="ACR110" s="10"/>
      <c r="ACS110" s="10"/>
      <c r="ACT110" s="10"/>
      <c r="ACU110" s="10"/>
      <c r="ACV110" s="10"/>
      <c r="ACW110" s="10"/>
      <c r="ACX110" s="10"/>
      <c r="ACY110" s="10"/>
      <c r="ACZ110" s="10"/>
      <c r="ADA110" s="10"/>
      <c r="ADB110" s="10"/>
      <c r="ADC110" s="10"/>
      <c r="ADD110" s="10"/>
      <c r="ADE110" s="10"/>
      <c r="ADF110" s="10"/>
      <c r="ADG110" s="10"/>
      <c r="ADH110" s="10"/>
      <c r="ADI110" s="10"/>
      <c r="ADJ110" s="10"/>
      <c r="ADK110" s="10"/>
      <c r="ADL110" s="10"/>
      <c r="ADM110" s="10"/>
      <c r="ADN110" s="10"/>
      <c r="ADO110" s="10"/>
      <c r="ADP110" s="10"/>
      <c r="ADQ110" s="10"/>
      <c r="ADR110" s="10"/>
      <c r="ADS110" s="10"/>
      <c r="ADT110" s="10"/>
      <c r="ADU110" s="10"/>
      <c r="ADV110" s="10"/>
      <c r="ADW110" s="10"/>
      <c r="ADX110" s="10"/>
      <c r="ADY110" s="10"/>
      <c r="ADZ110" s="10"/>
      <c r="AEA110" s="10"/>
      <c r="AEB110" s="10"/>
      <c r="AEC110" s="10"/>
      <c r="AED110" s="10"/>
      <c r="AEE110" s="10"/>
      <c r="AEF110" s="10"/>
      <c r="AEG110" s="10"/>
      <c r="AEH110" s="10"/>
      <c r="AEI110" s="10"/>
      <c r="AEJ110" s="10"/>
      <c r="AEK110" s="10"/>
      <c r="AEL110" s="10"/>
      <c r="AEM110" s="10"/>
      <c r="AEN110" s="10"/>
      <c r="AEO110" s="10"/>
      <c r="AEP110" s="10"/>
      <c r="AEQ110" s="10"/>
      <c r="AER110" s="10"/>
      <c r="AES110" s="10"/>
      <c r="AET110" s="10"/>
      <c r="AEU110" s="10"/>
      <c r="AEV110" s="10"/>
      <c r="AEW110" s="10"/>
      <c r="AEX110" s="10"/>
      <c r="AEY110" s="10"/>
      <c r="AEZ110" s="10"/>
      <c r="AFA110" s="10"/>
      <c r="AFB110" s="10"/>
      <c r="AFC110" s="10"/>
      <c r="AFD110" s="10"/>
      <c r="AFE110" s="10"/>
      <c r="AFF110" s="10"/>
      <c r="AFG110" s="10"/>
      <c r="AFH110" s="10"/>
      <c r="AFI110" s="10"/>
      <c r="AFJ110" s="10"/>
      <c r="AFK110" s="10"/>
      <c r="AFL110" s="10"/>
      <c r="AFM110" s="10"/>
      <c r="AFN110" s="10"/>
      <c r="AFO110" s="10"/>
      <c r="AFP110" s="10"/>
      <c r="AFQ110" s="10"/>
      <c r="AFR110" s="10"/>
      <c r="AFS110" s="10"/>
      <c r="AFT110" s="10"/>
      <c r="AFU110" s="10"/>
      <c r="AFV110" s="10"/>
      <c r="AFW110" s="10"/>
      <c r="AFX110" s="10"/>
      <c r="AFY110" s="10"/>
      <c r="AFZ110" s="10"/>
      <c r="AGA110" s="10"/>
      <c r="AGB110" s="10"/>
      <c r="AGC110" s="10"/>
      <c r="AGD110" s="10"/>
      <c r="AGE110" s="10"/>
      <c r="AGF110" s="10"/>
      <c r="AGG110" s="10"/>
      <c r="AGH110" s="10"/>
      <c r="AGI110" s="10"/>
      <c r="AGJ110" s="10"/>
      <c r="AGK110" s="10"/>
      <c r="AGL110" s="10"/>
      <c r="AGM110" s="10"/>
      <c r="AGN110" s="10"/>
      <c r="AGO110" s="10"/>
      <c r="AGP110" s="10"/>
      <c r="AGQ110" s="10"/>
      <c r="AGR110" s="10"/>
      <c r="AGS110" s="10"/>
      <c r="AGT110" s="10"/>
      <c r="AGU110" s="10"/>
      <c r="AGV110" s="10"/>
      <c r="AGW110" s="10"/>
      <c r="AGX110" s="10"/>
      <c r="AGY110" s="10"/>
      <c r="AGZ110" s="10"/>
      <c r="AHA110" s="10"/>
      <c r="AHB110" s="10"/>
      <c r="AHC110" s="10"/>
      <c r="AHD110" s="10"/>
      <c r="AHE110" s="10"/>
      <c r="AHF110" s="10"/>
      <c r="AHG110" s="10"/>
      <c r="AHH110" s="10"/>
      <c r="AHI110" s="10"/>
      <c r="AHJ110" s="10"/>
      <c r="AHK110" s="10"/>
      <c r="AHL110" s="10"/>
      <c r="AHM110" s="10"/>
      <c r="AHN110" s="10"/>
      <c r="AHO110" s="10"/>
      <c r="AHP110" s="10"/>
      <c r="AHQ110" s="10"/>
      <c r="AHR110" s="10"/>
      <c r="AHS110" s="10"/>
      <c r="AHT110" s="10"/>
      <c r="AHU110" s="10"/>
      <c r="AHV110" s="10"/>
      <c r="AHW110" s="10"/>
      <c r="AHX110" s="10"/>
      <c r="AHY110" s="10"/>
      <c r="AHZ110" s="10"/>
      <c r="AIA110" s="10"/>
      <c r="AIB110" s="10"/>
      <c r="AIC110" s="10"/>
      <c r="AID110" s="10"/>
      <c r="AIE110" s="10"/>
      <c r="AIF110" s="10"/>
      <c r="AIG110" s="10"/>
      <c r="AIH110" s="10"/>
      <c r="AII110" s="10"/>
      <c r="AIJ110" s="10"/>
      <c r="AIK110" s="10"/>
      <c r="AIL110" s="10"/>
      <c r="AIM110" s="10"/>
      <c r="AIN110" s="10"/>
      <c r="AIO110" s="10"/>
      <c r="AIP110" s="10"/>
      <c r="AIQ110" s="10"/>
      <c r="AIR110" s="10"/>
      <c r="AIS110" s="10"/>
      <c r="AIT110" s="10"/>
      <c r="AIU110" s="10"/>
      <c r="AIV110" s="10"/>
      <c r="AIW110" s="10"/>
      <c r="AIX110" s="10"/>
      <c r="AIY110" s="10"/>
      <c r="AIZ110" s="10"/>
      <c r="AJA110" s="10"/>
      <c r="AJB110" s="10"/>
      <c r="AJC110" s="10"/>
      <c r="AJD110" s="10"/>
      <c r="AJE110" s="10"/>
      <c r="AJF110" s="10"/>
      <c r="AJG110" s="10"/>
      <c r="AJH110" s="10"/>
      <c r="AJI110" s="10"/>
      <c r="AJJ110" s="10"/>
      <c r="AJK110" s="10"/>
      <c r="AJL110" s="10"/>
      <c r="AJM110" s="10"/>
      <c r="AJN110" s="10"/>
      <c r="AJO110" s="10"/>
      <c r="AJP110" s="10"/>
      <c r="AJQ110" s="10"/>
      <c r="AJR110" s="10"/>
      <c r="AJS110" s="10"/>
      <c r="AJT110" s="10"/>
      <c r="AJU110" s="10"/>
      <c r="AJV110" s="10"/>
      <c r="AJW110" s="10"/>
      <c r="AJX110" s="10"/>
      <c r="AJY110" s="10"/>
      <c r="AJZ110" s="10"/>
      <c r="AKA110" s="10"/>
      <c r="AKB110" s="10"/>
      <c r="AKC110" s="10"/>
      <c r="AKD110" s="10"/>
      <c r="AKE110" s="10"/>
      <c r="AKF110" s="10"/>
      <c r="AKG110" s="10"/>
      <c r="AKH110" s="10"/>
      <c r="AKI110" s="10"/>
      <c r="AKJ110" s="10"/>
      <c r="AKK110" s="10"/>
      <c r="AKL110" s="10"/>
      <c r="AKM110" s="10"/>
      <c r="AKN110" s="10"/>
      <c r="AKO110" s="10"/>
      <c r="AKP110" s="10"/>
      <c r="AKQ110" s="10"/>
      <c r="AKR110" s="10"/>
      <c r="AKS110" s="10"/>
      <c r="AKT110" s="10"/>
      <c r="AKU110" s="10"/>
      <c r="AKV110" s="10"/>
      <c r="AKW110" s="10"/>
      <c r="AKX110" s="10"/>
      <c r="AKY110" s="10"/>
      <c r="AKZ110" s="10"/>
      <c r="ALA110" s="10"/>
      <c r="ALB110" s="10"/>
      <c r="ALC110" s="10"/>
      <c r="ALD110" s="10"/>
      <c r="ALE110" s="10"/>
      <c r="ALF110" s="10"/>
      <c r="ALG110" s="10"/>
      <c r="ALH110" s="10"/>
      <c r="ALI110" s="10"/>
      <c r="ALJ110" s="10"/>
      <c r="ALK110" s="10"/>
      <c r="ALL110" s="10"/>
      <c r="ALM110" s="10"/>
      <c r="ALN110" s="10"/>
      <c r="ALO110" s="10"/>
      <c r="ALP110" s="10"/>
      <c r="ALQ110" s="10"/>
      <c r="ALR110" s="10"/>
      <c r="ALS110" s="10"/>
    </row>
    <row r="111" ht="12.75">
      <c r="G111" s="2"/>
      <c r="H111" s="2"/>
      <c r="I111" s="2"/>
      <c r="J111" s="2"/>
      <c r="K111" s="4"/>
      <c r="AG111" s="9"/>
    </row>
    <row r="112" ht="12.75">
      <c r="G112" s="2"/>
      <c r="H112" s="2"/>
      <c r="I112" s="2"/>
      <c r="J112" s="2"/>
      <c r="K112" s="4"/>
      <c r="AG112" s="9"/>
    </row>
    <row r="113" ht="12.75">
      <c r="G113" s="2"/>
      <c r="H113" s="2"/>
      <c r="I113" s="2"/>
      <c r="J113" s="2"/>
      <c r="K113" s="4"/>
      <c r="AG113" s="9"/>
    </row>
    <row r="114" ht="12.75">
      <c r="G114" s="2"/>
      <c r="H114" s="2"/>
      <c r="I114" s="2"/>
      <c r="J114" s="2"/>
      <c r="K114" s="4"/>
      <c r="AG114" s="9"/>
    </row>
    <row r="115" ht="12.75">
      <c r="G115" s="2"/>
      <c r="H115" s="2"/>
      <c r="I115" s="2"/>
      <c r="J115" s="2"/>
      <c r="K115" s="4"/>
      <c r="AG115" s="9"/>
    </row>
    <row r="116" ht="12.75">
      <c r="G116" s="2"/>
      <c r="H116" s="2"/>
      <c r="I116" s="2"/>
      <c r="J116" s="2"/>
      <c r="K116" s="4"/>
      <c r="AG116" s="9"/>
    </row>
    <row r="117">
      <c r="B117" s="193"/>
      <c r="E117" s="187"/>
      <c r="F117" s="187"/>
      <c r="G117" s="194"/>
      <c r="H117" s="194"/>
      <c r="I117" s="194"/>
      <c r="J117" s="194"/>
      <c r="K117" s="195"/>
      <c r="AG117" s="9"/>
    </row>
    <row r="118">
      <c r="B118" s="193"/>
      <c r="C118" s="187"/>
      <c r="D118" s="187"/>
      <c r="E118" s="187"/>
      <c r="F118" s="187"/>
      <c r="G118" s="194"/>
      <c r="H118" s="194"/>
      <c r="I118" s="194"/>
      <c r="J118" s="194"/>
      <c r="K118" s="195"/>
      <c r="L118" s="187"/>
      <c r="M118" s="196"/>
      <c r="S118" s="6" t="s">
        <v>320</v>
      </c>
      <c r="AG118" s="9"/>
    </row>
    <row r="119">
      <c r="B119" s="193"/>
      <c r="C119" s="187"/>
      <c r="D119" s="187"/>
      <c r="E119" s="187"/>
      <c r="F119" s="187"/>
      <c r="G119" s="194"/>
      <c r="H119" s="194"/>
      <c r="I119" s="194"/>
      <c r="J119" s="194"/>
      <c r="K119" s="195"/>
      <c r="L119" s="187"/>
      <c r="M119" s="196"/>
      <c r="AG119" s="9"/>
    </row>
    <row r="120" s="0" customFormat="1">
      <c r="A120" s="2"/>
      <c r="B120" s="193"/>
      <c r="C120" s="187"/>
      <c r="D120" s="187"/>
      <c r="E120" s="187"/>
      <c r="F120" s="187"/>
      <c r="G120" s="194"/>
      <c r="H120" s="194"/>
      <c r="I120" s="194"/>
      <c r="J120" s="194"/>
      <c r="K120" s="195"/>
      <c r="L120" s="187"/>
      <c r="M120" s="197"/>
    </row>
    <row r="121" s="0" customFormat="1">
      <c r="A121" s="2"/>
      <c r="B121" s="193"/>
      <c r="C121" s="187"/>
      <c r="D121" s="187"/>
      <c r="E121" s="187"/>
      <c r="F121" s="187"/>
      <c r="G121" s="194"/>
      <c r="H121" s="194"/>
      <c r="I121" s="194"/>
      <c r="J121" s="194"/>
      <c r="K121" s="195"/>
      <c r="L121" s="187"/>
      <c r="M121" s="198"/>
      <c r="N121" s="5" t="s">
        <v>321</v>
      </c>
    </row>
    <row r="122" s="0" customFormat="1" ht="18.75">
      <c r="A122" s="2"/>
      <c r="B122" s="193"/>
      <c r="C122" s="193"/>
      <c r="D122" s="193"/>
      <c r="E122" s="199"/>
      <c r="F122" s="199"/>
      <c r="G122" s="194"/>
      <c r="H122" s="194"/>
      <c r="I122" s="194"/>
      <c r="J122" s="194"/>
      <c r="K122" s="195"/>
      <c r="L122" s="200"/>
      <c r="M122" s="200"/>
      <c r="N122" s="5" t="s">
        <v>321</v>
      </c>
      <c r="AH122" s="5" t="s">
        <v>322</v>
      </c>
    </row>
  </sheetData>
  <autoFilter ref="A11:ALS110">
    <filterColumn colId="30"/>
    <filterColumn colId="31"/>
    <filterColumn colId="32"/>
  </autoFilter>
  <mergeCells count="42">
    <mergeCell ref="J1:M1"/>
    <mergeCell ref="J2:M2"/>
    <mergeCell ref="H3:K3"/>
    <mergeCell ref="A4:M4"/>
    <mergeCell ref="A6:A7"/>
    <mergeCell ref="B6:B7"/>
    <mergeCell ref="C6:C7"/>
    <mergeCell ref="D6:D7"/>
    <mergeCell ref="E6:E7"/>
    <mergeCell ref="F6:F7"/>
    <mergeCell ref="G6:K6"/>
    <mergeCell ref="L6:M6"/>
    <mergeCell ref="N7:P7"/>
    <mergeCell ref="AB7:AD7"/>
    <mergeCell ref="A9:E9"/>
    <mergeCell ref="B10:M10"/>
    <mergeCell ref="B20:F20"/>
    <mergeCell ref="L20:M20"/>
    <mergeCell ref="B21:M21"/>
    <mergeCell ref="B49:F49"/>
    <mergeCell ref="L49:M49"/>
    <mergeCell ref="B50:M50"/>
    <mergeCell ref="B58:F58"/>
    <mergeCell ref="L58:M58"/>
    <mergeCell ref="B59:M59"/>
    <mergeCell ref="B71:F71"/>
    <mergeCell ref="L71:M71"/>
    <mergeCell ref="B72:M72"/>
    <mergeCell ref="B83:F83"/>
    <mergeCell ref="L83:M83"/>
    <mergeCell ref="B84:M84"/>
    <mergeCell ref="B94:F94"/>
    <mergeCell ref="L94:M94"/>
    <mergeCell ref="B95:M95"/>
    <mergeCell ref="B101:F101"/>
    <mergeCell ref="B103:F103"/>
    <mergeCell ref="B104:F104"/>
    <mergeCell ref="B106:D106"/>
    <mergeCell ref="G106:H106"/>
    <mergeCell ref="B107:D107"/>
    <mergeCell ref="B108:D108"/>
    <mergeCell ref="B109:D109"/>
  </mergeCells>
  <printOptions headings="0" gridLines="0"/>
  <pageMargins left="0.31496062992125984" right="0.19685039370078738" top="0.3543307086614173" bottom="0.3543307086614173" header="0.31496062992125984" footer="0.31496062992125984"/>
  <pageSetup paperSize="9" scale="48" firstPageNumber="0" fitToWidth="1" fitToHeight="0" pageOrder="downThenOver" orientation="landscape" usePrinterDefaults="1" blackAndWhite="0" draft="0" cellComments="none" useFirstPageNumber="0" errors="displayed" horizontalDpi="300" verticalDpi="3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Р7-Офис/7.3.3.0</Application>
  <Company>cct</Company>
  <DocSecurity>0</DocSecurity>
  <HyperlinksChanged>false</HyperlinksChanged>
  <LinksUpToDate>false</LinksUpToDate>
  <ScaleCrop>false</ScaleCrop>
  <SharedDoc>false</SharedDoc>
  <Template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uma</dc:creator>
  <dc:language>ru-RU</dc:language>
  <cp:revision>15</cp:revision>
  <dcterms:created xsi:type="dcterms:W3CDTF">2008-02-01T03:58:56Z</dcterms:created>
  <dcterms:modified xsi:type="dcterms:W3CDTF">2024-05-03T04:28:34Z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Company">
    <vt:lpwstr>cct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